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FFC179E7-80F8-4417-8F7B-87DA0F8F5A31}" xr6:coauthVersionLast="47" xr6:coauthVersionMax="47" xr10:uidLastSave="{00000000-0000-0000-0000-000000000000}"/>
  <bookViews>
    <workbookView xWindow="-100" yWindow="-100" windowWidth="21467" windowHeight="11576" xr2:uid="{65949E2E-456F-4795-BA88-FFDC7FE514BA}"/>
  </bookViews>
  <sheets>
    <sheet name="HOF" sheetId="1" r:id="rId1"/>
    <sheet name="Disclaimer" sheetId="2" r:id="rId2"/>
  </sheets>
  <externalReferences>
    <externalReference r:id="rId3"/>
  </externalReferences>
  <definedNames>
    <definedName name="_xlnm._FilterDatabase" localSheetId="0" hidden="1">HOF!$D$6:$I$16</definedName>
    <definedName name="_xlnm.Print_Area" localSheetId="0">HOF!$D$1:$L$79</definedName>
    <definedName name="SchemeDescription" localSheetId="0">HOF!$V$1:$Y$16</definedName>
    <definedName name="SchemeDescription_2" localSheetId="0">HOF!$D$38:$G$42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1" l="1"/>
  <c r="F47" i="1" s="1"/>
  <c r="E46" i="1"/>
  <c r="F46" i="1" s="1"/>
  <c r="E45" i="1"/>
  <c r="F45" i="1" s="1"/>
  <c r="E44" i="1"/>
  <c r="F44" i="1" s="1"/>
  <c r="E43" i="1"/>
  <c r="F43" i="1" s="1"/>
  <c r="E42" i="1"/>
  <c r="F42" i="1" s="1"/>
  <c r="E34" i="1"/>
  <c r="E33" i="1"/>
  <c r="E32" i="1"/>
  <c r="E31" i="1"/>
  <c r="B30" i="1"/>
  <c r="E30" i="1" s="1"/>
  <c r="A30" i="1"/>
  <c r="E29" i="1"/>
  <c r="B29" i="1"/>
  <c r="M29" i="1" s="1"/>
  <c r="N29" i="1" s="1"/>
  <c r="A29" i="1"/>
  <c r="B28" i="1"/>
  <c r="E28" i="1" s="1"/>
  <c r="A28" i="1"/>
  <c r="E27" i="1"/>
  <c r="B27" i="1"/>
  <c r="M27" i="1" s="1"/>
  <c r="N27" i="1" s="1"/>
  <c r="A27" i="1"/>
  <c r="B26" i="1"/>
  <c r="E26" i="1" s="1"/>
  <c r="A26" i="1"/>
  <c r="E25" i="1"/>
  <c r="B25" i="1"/>
  <c r="M25" i="1" s="1"/>
  <c r="N25" i="1" s="1"/>
  <c r="A25" i="1"/>
  <c r="B24" i="1"/>
  <c r="E24" i="1" s="1"/>
  <c r="A24" i="1"/>
  <c r="E23" i="1"/>
  <c r="B23" i="1"/>
  <c r="M23" i="1" s="1"/>
  <c r="N23" i="1" s="1"/>
  <c r="A23" i="1"/>
  <c r="M24" i="1" l="1"/>
  <c r="N24" i="1" s="1"/>
  <c r="M26" i="1"/>
  <c r="N26" i="1" s="1"/>
  <c r="M28" i="1"/>
  <c r="N28" i="1" s="1"/>
  <c r="M30" i="1"/>
  <c r="N30" i="1" s="1"/>
</calcChain>
</file>

<file path=xl/sharedStrings.xml><?xml version="1.0" encoding="utf-8"?>
<sst xmlns="http://schemas.openxmlformats.org/spreadsheetml/2006/main" count="111" uniqueCount="94">
  <si>
    <t>HSBC Mutual Fund</t>
  </si>
  <si>
    <t>HSBC Overnight Fund</t>
  </si>
  <si>
    <t xml:space="preserve"> (An open ended debt scheme investing in overnight securities. Relatively low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</si>
  <si>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</si>
  <si>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</si>
  <si>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</si>
  <si>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</si>
  <si>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</si>
  <si>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</si>
  <si>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</si>
  <si>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</si>
  <si>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</si>
  <si>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</si>
  <si>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</si>
  <si>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Money Market Instruments</t>
  </si>
  <si>
    <t>Treasury Bills</t>
  </si>
  <si>
    <t>364 DAY TBILL 13OCT22</t>
  </si>
  <si>
    <t>IN002021Z293</t>
  </si>
  <si>
    <t>Sovereign</t>
  </si>
  <si>
    <t>364 DAY T-BILL 27OCT22</t>
  </si>
  <si>
    <t>IN002021Z319</t>
  </si>
  <si>
    <t>Total</t>
  </si>
  <si>
    <t>Treps</t>
  </si>
  <si>
    <t>Reverse Repos</t>
  </si>
  <si>
    <t>Net Current Assets (including cash &amp; bank balances)</t>
  </si>
  <si>
    <t>Total Net Assets as on 30-SEPTEMBER-2022</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</si>
  <si>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</si>
  <si>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</si>
  <si>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</si>
  <si>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</si>
  <si>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</si>
  <si>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</si>
  <si>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</si>
  <si>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</si>
  <si>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</si>
  <si>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</si>
  <si>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</si>
  <si>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</si>
  <si>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</si>
  <si>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</si>
  <si>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</si>
  <si>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</si>
  <si>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</si>
  <si>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</si>
  <si>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</si>
  <si>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</si>
  <si>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</si>
  <si>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</si>
  <si>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</si>
  <si>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</si>
  <si>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</si>
  <si>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</si>
  <si>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Unclaimed IDCW Above 3 years @@</t>
  </si>
  <si>
    <t>N.A</t>
  </si>
  <si>
    <t>Unclaimed IDCW Below 3 years @@</t>
  </si>
  <si>
    <t>Unclaimed Redemption Above 3 years @@</t>
  </si>
  <si>
    <t>Unclaimed Redemption Below 3 years @@</t>
  </si>
  <si>
    <t>! Indicates no investors under the Option as on that date.</t>
  </si>
  <si>
    <r>
      <rPr>
        <b/>
        <sz val="9"/>
        <rFont val="Arial"/>
        <family val="2"/>
      </rPr>
      <t>@@ Introduction of separate plans in HSBC Overnight Fund</t>
    </r>
    <r>
      <rPr>
        <sz val="9"/>
        <rFont val="Arial"/>
        <family val="2"/>
      </rPr>
      <t xml:space="preserve">
In accordance with SEBI Circular no. SEBI/HO/IMD/DF2 /CIR/P/2016/37 dated February 25, 2016 on “Treatment of unclaimed redemption and dividend amounts” read along with SEBI Circular no. SEBI/HO/IMD/IMD-II DOF3/P/CIR/2021/608dated July 30, 2021, the Board of Trustees of the Fund, have approved introduction of four separate plans viz. ‘Unclaimed IDCW below three years’, ‘Unclaimed IDCW above three years’, ‘Unclaimed Redemption below three years’ and ‘Unclaimed Redemption above three years’ (‘the Plans’) under HSBC Overnight Fund. These four plans under HSBC Overnight Fund are operational with effect from July 24, 2022 (‘Effective Date’). 
Hence, any unclaimed amount on or after Effective Date will be deployed in the Plans of HSBC Overnight Fund. The unclaimed amount as on the Effective Date held in the separate plans of HSBC Cash Fund were switched to the Plans of HSBC Overnight Fund.</t>
    </r>
    <r>
      <rPr>
        <b/>
        <sz val="9"/>
        <rFont val="Arial"/>
        <family val="2"/>
      </rPr>
      <t xml:space="preserve">
 Link for Notice cum Addenda - Introduction of seperate plans in HSBC Overnight Fund:</t>
    </r>
    <r>
      <rPr>
        <sz val="9"/>
        <rFont val="Arial"/>
        <family val="2"/>
      </rPr>
      <t xml:space="preserve">
https://www.assetmanagement.hsbc.co.in/assets/documents/mutual-funds/en/584fb6de-7016-49b4-aa4e-8b62d676f957/notic-cum-addenda-introduction-of-seperate-plans-july.pdf</t>
    </r>
  </si>
  <si>
    <t>(3) The total outstanding exposure in derivative instruments as on September 30, 2022 is Nil.</t>
  </si>
  <si>
    <t>(4) The total market value of investments in foreign securities / American Depositary Receipts / Global Depositary Receipts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</si>
  <si>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</si>
  <si>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</si>
  <si>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</si>
  <si>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</si>
  <si>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(6) No bonus was declared during the half-year period ended September 30, 2022.</t>
  </si>
  <si>
    <t>(7) The Average Maturity Period of the Portfolio has been 0.08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</si>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</sst>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7">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9"/>
      <color rgb="FF333333"/>
      <name val="Arial"/>
      <family val="2"/>
    </font>
    <font>
      <sz val="10"/>
      <color theme="1"/>
      <name val="Arial"/>
      <family val="2"/>
    </font>
    <font>
      <b/>
      <u/>
      <sz val="9"/>
      <color rgb="FF333333"/>
      <name val="Arial"/>
      <family val="2"/>
    </font>
    <font>
      <sz val="9"/>
      <color rgb="FF333333"/>
      <name val="Arial"/>
      <family val="2"/>
    </font>
    <font>
      <b/>
      <sz val="10"/>
      <name val="Arial"/>
      <family val="2"/>
    </font>
    <font>
      <sz val="9"/>
      <name val="Arial"/>
      <family val="2"/>
    </font>
    <font>
      <sz val="9"/>
      <color theme="1"/>
      <name val="Arial"/>
      <family val="2"/>
    </font>
    <font>
      <b/>
      <sz val="9"/>
      <name val="Arial"/>
      <family val="2"/>
    </font>
    <font>
      <sz val="10"/>
      <color rgb="FF000000"/>
      <name val="Arial Unicode MS"/>
    </font>
    <font>
      <sz val="9"/>
      <color indexed="8"/>
      <name val="Arial"/>
      <family val="2"/>
    </font>
    <font>
      <sz val="10"/>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167" fontId="1" fillId="0" borderId="0" applyFont="0" applyFill="0" applyBorder="0" applyAlignment="0" applyProtection="0"/>
    <xf numFmtId="0" fontId="14" fillId="0" borderId="0"/>
    <xf numFmtId="0" fontId="14" fillId="0" borderId="0"/>
  </cellStyleXfs>
  <cellXfs count="95">
    <xf numFmtId="0" fontId="0" fillId="0" borderId="0" xfId="0"/>
    <xf numFmtId="0" fontId="3" fillId="2" borderId="0" xfId="0" applyFont="1" applyFill="1"/>
    <xf numFmtId="0" fontId="5" fillId="2" borderId="0" xfId="0" applyFont="1" applyFill="1"/>
    <xf numFmtId="0" fontId="3" fillId="2" borderId="0" xfId="0" applyFont="1" applyFill="1" applyAlignment="1">
      <alignment wrapText="1"/>
    </xf>
    <xf numFmtId="4" fontId="5" fillId="2" borderId="0" xfId="0" applyNumberFormat="1" applyFont="1" applyFill="1"/>
    <xf numFmtId="43" fontId="5" fillId="2" borderId="0" xfId="0" applyNumberFormat="1" applyFont="1" applyFill="1"/>
    <xf numFmtId="49" fontId="4" fillId="4" borderId="6" xfId="0" applyNumberFormat="1" applyFont="1" applyFill="1" applyBorder="1" applyAlignment="1">
      <alignment horizontal="right"/>
    </xf>
    <xf numFmtId="0" fontId="4" fillId="4" borderId="7" xfId="0" applyFont="1" applyFill="1" applyBorder="1" applyAlignment="1">
      <alignment horizontal="left"/>
    </xf>
    <xf numFmtId="49" fontId="4" fillId="4" borderId="8" xfId="0" applyNumberFormat="1" applyFont="1" applyFill="1" applyBorder="1" applyAlignment="1">
      <alignment horizontal="center"/>
    </xf>
    <xf numFmtId="49" fontId="4" fillId="4" borderId="9" xfId="0" applyNumberFormat="1" applyFont="1" applyFill="1" applyBorder="1" applyAlignment="1">
      <alignment horizontal="center"/>
    </xf>
    <xf numFmtId="49" fontId="6" fillId="4" borderId="1" xfId="0" applyNumberFormat="1" applyFont="1" applyFill="1" applyBorder="1" applyAlignment="1">
      <alignment horizontal="left"/>
    </xf>
    <xf numFmtId="0" fontId="7" fillId="4" borderId="1" xfId="0" applyFont="1" applyFill="1" applyBorder="1" applyAlignment="1">
      <alignment horizontal="left"/>
    </xf>
    <xf numFmtId="0" fontId="7" fillId="4" borderId="3" xfId="0" applyFont="1" applyFill="1" applyBorder="1" applyAlignment="1">
      <alignment horizontal="left"/>
    </xf>
    <xf numFmtId="0" fontId="7" fillId="4" borderId="5" xfId="0" applyFont="1" applyFill="1" applyBorder="1" applyAlignment="1">
      <alignment horizontal="left"/>
    </xf>
    <xf numFmtId="49" fontId="4" fillId="3" borderId="1" xfId="0" applyNumberFormat="1" applyFont="1" applyFill="1" applyBorder="1" applyAlignment="1">
      <alignment horizontal="left"/>
    </xf>
    <xf numFmtId="0" fontId="7" fillId="3" borderId="1" xfId="0" applyFont="1" applyFill="1" applyBorder="1" applyAlignment="1">
      <alignment horizontal="left"/>
    </xf>
    <xf numFmtId="0" fontId="7" fillId="3" borderId="3" xfId="0" applyFont="1" applyFill="1" applyBorder="1" applyAlignment="1">
      <alignment horizontal="left"/>
    </xf>
    <xf numFmtId="0" fontId="7" fillId="3" borderId="5" xfId="0" applyFont="1" applyFill="1" applyBorder="1" applyAlignment="1">
      <alignment horizontal="left"/>
    </xf>
    <xf numFmtId="49" fontId="7" fillId="4" borderId="1" xfId="0" applyNumberFormat="1" applyFont="1" applyFill="1" applyBorder="1" applyAlignment="1">
      <alignment horizontal="left"/>
    </xf>
    <xf numFmtId="4" fontId="7" fillId="4" borderId="1" xfId="0" applyNumberFormat="1" applyFont="1" applyFill="1" applyBorder="1" applyAlignment="1">
      <alignment horizontal="right"/>
    </xf>
    <xf numFmtId="164" fontId="7" fillId="4" borderId="1" xfId="0" applyNumberFormat="1" applyFont="1" applyFill="1" applyBorder="1" applyAlignment="1">
      <alignment horizontal="right"/>
    </xf>
    <xf numFmtId="2" fontId="7" fillId="4" borderId="1" xfId="0" applyNumberFormat="1" applyFont="1" applyFill="1" applyBorder="1" applyAlignment="1">
      <alignment horizontal="right"/>
    </xf>
    <xf numFmtId="49" fontId="4" fillId="4" borderId="1" xfId="0" applyNumberFormat="1" applyFont="1" applyFill="1" applyBorder="1" applyAlignment="1">
      <alignment horizontal="left"/>
    </xf>
    <xf numFmtId="0" fontId="4" fillId="4" borderId="1" xfId="0" applyFont="1" applyFill="1" applyBorder="1" applyAlignment="1">
      <alignment horizontal="left"/>
    </xf>
    <xf numFmtId="4" fontId="4" fillId="4"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4" fillId="4" borderId="3" xfId="0" applyFont="1" applyFill="1" applyBorder="1" applyAlignment="1">
      <alignment horizontal="left"/>
    </xf>
    <xf numFmtId="0" fontId="4" fillId="4" borderId="5" xfId="0" applyFont="1" applyFill="1" applyBorder="1" applyAlignment="1">
      <alignment horizontal="left"/>
    </xf>
    <xf numFmtId="2" fontId="4" fillId="4" borderId="1" xfId="0" applyNumberFormat="1" applyFont="1" applyFill="1" applyBorder="1" applyAlignment="1">
      <alignment horizontal="right"/>
    </xf>
    <xf numFmtId="49" fontId="7" fillId="4" borderId="10" xfId="0" applyNumberFormat="1" applyFont="1" applyFill="1" applyBorder="1" applyAlignment="1">
      <alignment horizontal="left"/>
    </xf>
    <xf numFmtId="0" fontId="8" fillId="0" borderId="11" xfId="0" quotePrefix="1" applyFont="1" applyBorder="1" applyAlignment="1">
      <alignment vertical="top" readingOrder="1"/>
    </xf>
    <xf numFmtId="0" fontId="9" fillId="0" borderId="11" xfId="0" applyFont="1" applyBorder="1" applyAlignment="1">
      <alignment vertical="top" wrapText="1" readingOrder="1"/>
    </xf>
    <xf numFmtId="0" fontId="10" fillId="2" borderId="0" xfId="0" applyFont="1" applyFill="1"/>
    <xf numFmtId="4" fontId="10" fillId="2" borderId="0" xfId="0" applyNumberFormat="1" applyFont="1" applyFill="1"/>
    <xf numFmtId="43" fontId="10" fillId="2" borderId="0" xfId="0" applyNumberFormat="1" applyFont="1" applyFill="1"/>
    <xf numFmtId="0" fontId="9" fillId="0" borderId="12" xfId="0" applyFont="1" applyBorder="1" applyAlignment="1">
      <alignment horizontal="left" vertical="top" readingOrder="1"/>
    </xf>
    <xf numFmtId="0" fontId="11" fillId="0" borderId="13" xfId="0" applyFont="1" applyBorder="1" applyAlignment="1">
      <alignment vertical="top" readingOrder="1"/>
    </xf>
    <xf numFmtId="0" fontId="11" fillId="0" borderId="14" xfId="0" applyFont="1" applyBorder="1" applyAlignment="1">
      <alignment horizontal="center" vertical="top" wrapText="1" readingOrder="1"/>
    </xf>
    <xf numFmtId="0" fontId="11" fillId="0" borderId="15" xfId="0" applyFont="1" applyBorder="1" applyAlignment="1">
      <alignment horizontal="center" vertical="top" wrapText="1" readingOrder="1"/>
    </xf>
    <xf numFmtId="0" fontId="9" fillId="0" borderId="14" xfId="0" applyFont="1" applyBorder="1" applyAlignment="1">
      <alignment horizontal="left" vertical="top" readingOrder="1"/>
    </xf>
    <xf numFmtId="165" fontId="10" fillId="0" borderId="14" xfId="0" applyNumberFormat="1" applyFont="1" applyBorder="1" applyAlignment="1">
      <alignment horizontal="center"/>
    </xf>
    <xf numFmtId="0" fontId="9" fillId="0" borderId="16" xfId="0" applyFont="1" applyBorder="1" applyAlignment="1">
      <alignment horizontal="left" vertical="top" readingOrder="1"/>
    </xf>
    <xf numFmtId="165" fontId="10" fillId="0" borderId="16" xfId="0" applyNumberFormat="1" applyFont="1" applyBorder="1" applyAlignment="1">
      <alignment horizontal="center"/>
    </xf>
    <xf numFmtId="0" fontId="12" fillId="0" borderId="0" xfId="0" applyFont="1" applyAlignment="1">
      <alignment vertical="center"/>
    </xf>
    <xf numFmtId="0" fontId="9" fillId="0" borderId="11" xfId="0" applyFont="1" applyBorder="1" applyAlignment="1">
      <alignment vertical="top" readingOrder="1"/>
    </xf>
    <xf numFmtId="0" fontId="9" fillId="0" borderId="12" xfId="0" applyFont="1" applyBorder="1" applyAlignment="1">
      <alignment vertical="top" readingOrder="1"/>
    </xf>
    <xf numFmtId="165" fontId="10" fillId="0" borderId="17" xfId="0" applyNumberFormat="1" applyFont="1" applyBorder="1" applyAlignment="1">
      <alignment horizontal="center"/>
    </xf>
    <xf numFmtId="0" fontId="9" fillId="0" borderId="0" xfId="0" applyFont="1" applyAlignment="1">
      <alignment horizontal="left" vertical="top" readingOrder="1"/>
    </xf>
    <xf numFmtId="165" fontId="10" fillId="0" borderId="0" xfId="0" applyNumberFormat="1" applyFont="1" applyAlignment="1">
      <alignment horizontal="center"/>
    </xf>
    <xf numFmtId="0" fontId="13" fillId="0" borderId="11" xfId="0" applyFont="1" applyBorder="1" applyAlignment="1">
      <alignment horizontal="left" vertical="top" readingOrder="1"/>
    </xf>
    <xf numFmtId="0" fontId="13" fillId="0" borderId="0" xfId="0" applyFont="1" applyAlignment="1">
      <alignment horizontal="left" vertical="top" readingOrder="1"/>
    </xf>
    <xf numFmtId="0" fontId="9" fillId="0" borderId="11" xfId="0" applyFont="1" applyBorder="1" applyAlignment="1">
      <alignment horizontal="left" vertical="top" readingOrder="1"/>
    </xf>
    <xf numFmtId="0" fontId="11" fillId="0" borderId="18" xfId="0" applyFont="1" applyBorder="1" applyAlignment="1">
      <alignment vertical="top" readingOrder="1"/>
    </xf>
    <xf numFmtId="0" fontId="11" fillId="0" borderId="12" xfId="0" applyFont="1" applyBorder="1" applyAlignment="1">
      <alignment horizontal="center" vertical="top" readingOrder="1"/>
    </xf>
    <xf numFmtId="166" fontId="11" fillId="0" borderId="14" xfId="0" applyNumberFormat="1" applyFont="1" applyBorder="1" applyAlignment="1">
      <alignment horizontal="center" vertical="top" readingOrder="1"/>
    </xf>
    <xf numFmtId="166" fontId="11" fillId="0" borderId="15" xfId="0" applyNumberFormat="1" applyFont="1" applyBorder="1" applyAlignment="1">
      <alignment vertical="top" readingOrder="1"/>
    </xf>
    <xf numFmtId="168" fontId="9" fillId="0" borderId="14" xfId="1" quotePrefix="1" applyNumberFormat="1" applyFont="1" applyFill="1" applyBorder="1" applyAlignment="1">
      <alignment horizontal="center" vertical="center" readingOrder="1"/>
    </xf>
    <xf numFmtId="168" fontId="9" fillId="0" borderId="16" xfId="1" quotePrefix="1" applyNumberFormat="1" applyFont="1" applyFill="1" applyBorder="1" applyAlignment="1">
      <alignment horizontal="center" vertical="center" readingOrder="1"/>
    </xf>
    <xf numFmtId="168" fontId="9" fillId="0" borderId="17" xfId="1" quotePrefix="1" applyNumberFormat="1" applyFont="1" applyFill="1" applyBorder="1" applyAlignment="1">
      <alignment horizontal="center" vertical="center" readingOrder="1"/>
    </xf>
    <xf numFmtId="0" fontId="10" fillId="0" borderId="11" xfId="0" applyFont="1" applyBorder="1" applyAlignment="1">
      <alignment horizontal="left" vertical="top" readingOrder="1"/>
    </xf>
    <xf numFmtId="0" fontId="10" fillId="0" borderId="0" xfId="0" applyFont="1"/>
    <xf numFmtId="4" fontId="10" fillId="0" borderId="0" xfId="0" applyNumberFormat="1" applyFont="1"/>
    <xf numFmtId="43" fontId="10" fillId="0" borderId="0" xfId="0" applyNumberFormat="1" applyFont="1"/>
    <xf numFmtId="0" fontId="5" fillId="0" borderId="0" xfId="0" applyFont="1"/>
    <xf numFmtId="0" fontId="10" fillId="2" borderId="0" xfId="0" applyFont="1" applyFill="1" applyAlignment="1">
      <alignment vertical="top"/>
    </xf>
    <xf numFmtId="0" fontId="9" fillId="0" borderId="11" xfId="0" applyFont="1" applyBorder="1" applyAlignment="1">
      <alignment horizontal="left" vertical="top" wrapText="1" readingOrder="1"/>
    </xf>
    <xf numFmtId="0" fontId="10" fillId="2" borderId="0" xfId="0" applyFont="1" applyFill="1" applyAlignment="1">
      <alignment horizontal="left" wrapText="1"/>
    </xf>
    <xf numFmtId="0" fontId="15" fillId="0" borderId="0" xfId="2" applyFont="1" applyAlignment="1">
      <alignment horizontal="left" vertical="top" wrapText="1"/>
    </xf>
    <xf numFmtId="0" fontId="10" fillId="0" borderId="0" xfId="0" applyFont="1" applyAlignment="1">
      <alignment vertical="top"/>
    </xf>
    <xf numFmtId="4" fontId="10" fillId="0" borderId="0" xfId="0" applyNumberFormat="1" applyFont="1" applyAlignment="1">
      <alignment vertical="top"/>
    </xf>
    <xf numFmtId="43" fontId="10" fillId="0" borderId="0" xfId="0" applyNumberFormat="1" applyFont="1" applyAlignment="1">
      <alignment vertical="top"/>
    </xf>
    <xf numFmtId="4" fontId="10" fillId="0" borderId="0" xfId="1" applyNumberFormat="1" applyFont="1" applyFill="1" applyAlignment="1">
      <alignment vertical="top"/>
    </xf>
    <xf numFmtId="0" fontId="5" fillId="2" borderId="0" xfId="0" applyFont="1" applyFill="1" applyAlignment="1">
      <alignment horizontal="left" wrapText="1"/>
    </xf>
    <xf numFmtId="0" fontId="16" fillId="2" borderId="0" xfId="0" applyFont="1" applyFill="1"/>
    <xf numFmtId="4" fontId="0" fillId="0" borderId="0" xfId="0" applyNumberFormat="1"/>
    <xf numFmtId="49" fontId="4" fillId="3" borderId="1" xfId="0" applyNumberFormat="1" applyFont="1" applyFill="1" applyBorder="1" applyAlignment="1">
      <alignment horizontal="center"/>
    </xf>
    <xf numFmtId="49" fontId="4" fillId="3" borderId="2" xfId="0" applyNumberFormat="1" applyFont="1" applyFill="1" applyBorder="1" applyAlignment="1">
      <alignment horizontal="center"/>
    </xf>
    <xf numFmtId="49" fontId="4" fillId="3" borderId="3" xfId="0" applyNumberFormat="1" applyFont="1" applyFill="1" applyBorder="1" applyAlignment="1">
      <alignment horizontal="center"/>
    </xf>
    <xf numFmtId="49" fontId="4" fillId="3" borderId="4" xfId="0" applyNumberFormat="1" applyFont="1" applyFill="1" applyBorder="1" applyAlignment="1">
      <alignment horizontal="center"/>
    </xf>
    <xf numFmtId="49" fontId="4" fillId="3" borderId="5" xfId="0" applyNumberFormat="1" applyFont="1" applyFill="1" applyBorder="1" applyAlignment="1">
      <alignment horizontal="center"/>
    </xf>
    <xf numFmtId="49" fontId="4" fillId="4" borderId="1" xfId="0" applyNumberFormat="1" applyFont="1" applyFill="1" applyBorder="1" applyAlignment="1">
      <alignment horizontal="center"/>
    </xf>
    <xf numFmtId="0" fontId="4" fillId="4" borderId="1" xfId="0" applyFont="1" applyFill="1" applyBorder="1" applyAlignment="1">
      <alignment horizontal="center" wrapText="1"/>
    </xf>
    <xf numFmtId="49" fontId="4" fillId="4" borderId="1" xfId="0" applyNumberFormat="1" applyFont="1" applyFill="1" applyBorder="1" applyAlignment="1">
      <alignment horizontal="center" wrapText="1"/>
    </xf>
    <xf numFmtId="0" fontId="10" fillId="2" borderId="0" xfId="0" applyFont="1" applyFill="1" applyAlignment="1">
      <alignment horizontal="left" wrapText="1"/>
    </xf>
    <xf numFmtId="0" fontId="11" fillId="0" borderId="11" xfId="3" applyFont="1" applyBorder="1" applyAlignment="1">
      <alignment horizontal="left" vertical="top" readingOrder="1"/>
    </xf>
    <xf numFmtId="0" fontId="11" fillId="0" borderId="0" xfId="3" applyFont="1" applyAlignment="1">
      <alignment horizontal="left" vertical="top" readingOrder="1"/>
    </xf>
    <xf numFmtId="0" fontId="9" fillId="0" borderId="11" xfId="0" quotePrefix="1" applyFont="1" applyBorder="1" applyAlignment="1">
      <alignment horizontal="left" vertical="top" wrapText="1" readingOrder="1"/>
    </xf>
    <xf numFmtId="0" fontId="9" fillId="0" borderId="0" xfId="0" quotePrefix="1" applyFont="1" applyAlignment="1">
      <alignment horizontal="left" vertical="top" wrapText="1" readingOrder="1"/>
    </xf>
    <xf numFmtId="0" fontId="9" fillId="0" borderId="11" xfId="0" applyFont="1" applyBorder="1" applyAlignment="1">
      <alignment horizontal="left" vertical="top" wrapText="1" readingOrder="1"/>
    </xf>
    <xf numFmtId="0" fontId="9" fillId="0" borderId="0" xfId="0" applyFont="1" applyAlignment="1">
      <alignment horizontal="left" vertical="top" wrapText="1" readingOrder="1"/>
    </xf>
    <xf numFmtId="0" fontId="11" fillId="0" borderId="18" xfId="0" applyFont="1" applyBorder="1" applyAlignment="1">
      <alignment horizontal="center" vertical="top" readingOrder="1"/>
    </xf>
    <xf numFmtId="0" fontId="11" fillId="0" borderId="19" xfId="0" applyFont="1" applyBorder="1" applyAlignment="1">
      <alignment horizontal="center" vertical="top" readingOrder="1"/>
    </xf>
    <xf numFmtId="0" fontId="9" fillId="0" borderId="11" xfId="0" applyFont="1" applyBorder="1" applyAlignment="1">
      <alignment horizontal="left" vertical="top" readingOrder="1"/>
    </xf>
    <xf numFmtId="0" fontId="9" fillId="0" borderId="0" xfId="0" applyFont="1" applyAlignment="1">
      <alignment horizontal="left" vertical="top" readingOrder="1"/>
    </xf>
    <xf numFmtId="0" fontId="2" fillId="5" borderId="15" xfId="0" applyFont="1" applyFill="1" applyBorder="1" applyAlignment="1">
      <alignment horizontal="center"/>
    </xf>
  </cellXfs>
  <cellStyles count="4">
    <cellStyle name="Comma" xfId="1" builtinId="3"/>
    <cellStyle name="Normal" xfId="0" builtinId="0"/>
    <cellStyle name="Normal 2" xfId="2" xr:uid="{2B6031F4-8DE3-4CCB-A7CD-389987951A9F}"/>
    <cellStyle name="Normal 2 2" xfId="3" xr:uid="{9082C649-A20A-4343-BF6A-FC2D4F688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58</xdr:row>
      <xdr:rowOff>0</xdr:rowOff>
    </xdr:from>
    <xdr:to>
      <xdr:col>3</xdr:col>
      <xdr:colOff>1962151</xdr:colOff>
      <xdr:row>66</xdr:row>
      <xdr:rowOff>28575</xdr:rowOff>
    </xdr:to>
    <xdr:pic>
      <xdr:nvPicPr>
        <xdr:cNvPr id="2" name="Picture 1">
          <a:extLst>
            <a:ext uri="{FF2B5EF4-FFF2-40B4-BE49-F238E27FC236}">
              <a16:creationId xmlns:a16="http://schemas.microsoft.com/office/drawing/2014/main" id="{4EA2D036-2680-4DCE-96AC-B82777D560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4897100"/>
          <a:ext cx="1857376" cy="1323975"/>
        </a:xfrm>
        <a:prstGeom prst="rect">
          <a:avLst/>
        </a:prstGeom>
        <a:noFill/>
        <a:ln>
          <a:noFill/>
        </a:ln>
      </xdr:spPr>
    </xdr:pic>
    <xdr:clientData/>
  </xdr:twoCellAnchor>
  <xdr:twoCellAnchor editAs="oneCell">
    <xdr:from>
      <xdr:col>3</xdr:col>
      <xdr:colOff>66675</xdr:colOff>
      <xdr:row>71</xdr:row>
      <xdr:rowOff>241301</xdr:rowOff>
    </xdr:from>
    <xdr:to>
      <xdr:col>3</xdr:col>
      <xdr:colOff>2137450</xdr:colOff>
      <xdr:row>76</xdr:row>
      <xdr:rowOff>177800</xdr:rowOff>
    </xdr:to>
    <xdr:pic>
      <xdr:nvPicPr>
        <xdr:cNvPr id="3" name="Graphic 9">
          <a:extLst>
            <a:ext uri="{FF2B5EF4-FFF2-40B4-BE49-F238E27FC236}">
              <a16:creationId xmlns:a16="http://schemas.microsoft.com/office/drawing/2014/main" id="{FBCC6CE1-4313-480C-A93B-B7DADA6B124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7465"/>
        <a:stretch/>
      </xdr:blipFill>
      <xdr:spPr>
        <a:xfrm>
          <a:off x="66675" y="17986376"/>
          <a:ext cx="2070775" cy="1174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D16BAAB-ADC2-4CED-AEBB-7DDB88FC5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E0E1-95DD-4769-8713-229A3840954C}">
  <sheetPr>
    <pageSetUpPr fitToPage="1"/>
  </sheetPr>
  <dimension ref="A1:N79"/>
  <sheetViews>
    <sheetView showGridLines="0" tabSelected="1" view="pageBreakPreview" topLeftCell="D10" zoomScaleNormal="100" zoomScaleSheetLayoutView="100" workbookViewId="0">
      <selection activeCell="D22" sqref="D22"/>
    </sheetView>
  </sheetViews>
  <sheetFormatPr defaultColWidth="9.19921875" defaultRowHeight="12.75"/>
  <cols>
    <col min="1" max="2" width="0" style="2" hidden="1" customWidth="1"/>
    <col min="3" max="3" width="15.5" style="2" hidden="1" customWidth="1"/>
    <col min="4" max="4" width="44.59765625" style="2" customWidth="1"/>
    <col min="5" max="5" width="17.796875" style="2" customWidth="1"/>
    <col min="6" max="6" width="18.796875" style="2" customWidth="1"/>
    <col min="7" max="7" width="12.296875" style="4" customWidth="1"/>
    <col min="8" max="9" width="12.796875" style="5" bestFit="1" customWidth="1"/>
    <col min="10" max="10" width="11.796875" style="4" customWidth="1"/>
    <col min="11" max="12" width="9.19921875" style="2"/>
    <col min="13" max="14" width="0" style="2" hidden="1" customWidth="1"/>
    <col min="15" max="21" width="9.19921875" style="2"/>
    <col min="22" max="22" width="107.796875" style="2" bestFit="1" customWidth="1"/>
    <col min="23" max="16384" width="9.19921875" style="2"/>
  </cols>
  <sheetData>
    <row r="1" spans="3:12" ht="18.3" customHeight="1">
      <c r="C1" s="1"/>
      <c r="D1" s="75" t="s">
        <v>0</v>
      </c>
      <c r="E1" s="75"/>
      <c r="F1" s="75"/>
      <c r="G1" s="75"/>
      <c r="H1" s="75"/>
      <c r="I1" s="75"/>
      <c r="J1" s="75"/>
      <c r="K1" s="75"/>
      <c r="L1" s="75"/>
    </row>
    <row r="2" spans="3:12" ht="18.3" customHeight="1">
      <c r="C2" s="1"/>
      <c r="D2" s="75" t="s">
        <v>1</v>
      </c>
      <c r="E2" s="75"/>
      <c r="F2" s="75"/>
      <c r="G2" s="75"/>
      <c r="H2" s="75"/>
      <c r="I2" s="75"/>
      <c r="J2" s="75"/>
      <c r="K2" s="75"/>
      <c r="L2" s="75"/>
    </row>
    <row r="3" spans="3:12" ht="18.3" customHeight="1">
      <c r="C3" s="3"/>
      <c r="D3" s="76" t="s">
        <v>2</v>
      </c>
      <c r="E3" s="76"/>
      <c r="F3" s="76"/>
      <c r="G3" s="76"/>
      <c r="H3" s="76"/>
      <c r="I3" s="76"/>
      <c r="J3" s="76"/>
      <c r="K3" s="76"/>
      <c r="L3" s="76"/>
    </row>
    <row r="4" spans="3:12" ht="18.3" customHeight="1">
      <c r="C4" s="1"/>
      <c r="D4" s="77" t="s">
        <v>3</v>
      </c>
      <c r="E4" s="78"/>
      <c r="F4" s="78"/>
      <c r="G4" s="78"/>
      <c r="H4" s="78"/>
      <c r="I4" s="78"/>
      <c r="J4" s="78"/>
      <c r="K4" s="78"/>
      <c r="L4" s="79"/>
    </row>
    <row r="5" spans="3:12" ht="21.05" customHeight="1"/>
    <row r="6" spans="3:12" ht="46.55" customHeight="1">
      <c r="D6" s="80" t="s">
        <v>4</v>
      </c>
      <c r="E6" s="80" t="s">
        <v>5</v>
      </c>
      <c r="F6" s="80" t="s">
        <v>6</v>
      </c>
      <c r="G6" s="80" t="s">
        <v>7</v>
      </c>
      <c r="H6" s="81" t="s">
        <v>8</v>
      </c>
      <c r="I6" s="82" t="s">
        <v>9</v>
      </c>
      <c r="J6" s="82" t="s">
        <v>10</v>
      </c>
      <c r="K6" s="6" t="s">
        <v>11</v>
      </c>
      <c r="L6" s="7"/>
    </row>
    <row r="7" spans="3:12">
      <c r="D7" s="80"/>
      <c r="E7" s="80"/>
      <c r="F7" s="80"/>
      <c r="G7" s="80"/>
      <c r="H7" s="81"/>
      <c r="I7" s="82"/>
      <c r="J7" s="82"/>
      <c r="K7" s="8" t="s">
        <v>12</v>
      </c>
      <c r="L7" s="9" t="s">
        <v>13</v>
      </c>
    </row>
    <row r="8" spans="3:12" ht="18.3" customHeight="1">
      <c r="D8" s="10" t="s">
        <v>14</v>
      </c>
      <c r="E8" s="11"/>
      <c r="F8" s="11"/>
      <c r="G8" s="11"/>
      <c r="H8" s="11"/>
      <c r="I8" s="11"/>
      <c r="J8" s="11"/>
      <c r="K8" s="12"/>
      <c r="L8" s="13"/>
    </row>
    <row r="9" spans="3:12" ht="18.3" customHeight="1">
      <c r="D9" s="14" t="s">
        <v>15</v>
      </c>
      <c r="E9" s="15"/>
      <c r="F9" s="15"/>
      <c r="G9" s="15"/>
      <c r="H9" s="15"/>
      <c r="I9" s="15"/>
      <c r="J9" s="15"/>
      <c r="K9" s="16"/>
      <c r="L9" s="17"/>
    </row>
    <row r="10" spans="3:12" ht="18.3" customHeight="1">
      <c r="D10" s="18" t="s">
        <v>16</v>
      </c>
      <c r="E10" s="18" t="s">
        <v>17</v>
      </c>
      <c r="F10" s="18" t="s">
        <v>18</v>
      </c>
      <c r="G10" s="19">
        <v>1500000</v>
      </c>
      <c r="H10" s="19">
        <v>1497.1455000000001</v>
      </c>
      <c r="I10" s="20">
        <v>1.43E-2</v>
      </c>
      <c r="J10" s="21">
        <v>5.7992999999999997</v>
      </c>
      <c r="K10" s="12"/>
      <c r="L10" s="13"/>
    </row>
    <row r="11" spans="3:12" ht="18.3" customHeight="1">
      <c r="D11" s="18" t="s">
        <v>19</v>
      </c>
      <c r="E11" s="18" t="s">
        <v>20</v>
      </c>
      <c r="F11" s="18" t="s">
        <v>18</v>
      </c>
      <c r="G11" s="19">
        <v>1500000</v>
      </c>
      <c r="H11" s="19">
        <v>1493.7750000000001</v>
      </c>
      <c r="I11" s="20">
        <v>1.43E-2</v>
      </c>
      <c r="J11" s="21">
        <v>5.8502000000000001</v>
      </c>
      <c r="K11" s="12"/>
      <c r="L11" s="13"/>
    </row>
    <row r="12" spans="3:12" ht="18.3" customHeight="1">
      <c r="D12" s="22" t="s">
        <v>21</v>
      </c>
      <c r="E12" s="23"/>
      <c r="F12" s="23"/>
      <c r="G12" s="22"/>
      <c r="H12" s="24">
        <v>2990.9205000000002</v>
      </c>
      <c r="I12" s="25">
        <v>2.86E-2</v>
      </c>
      <c r="J12" s="23"/>
      <c r="K12" s="26"/>
      <c r="L12" s="27"/>
    </row>
    <row r="13" spans="3:12" ht="18.3" customHeight="1">
      <c r="D13" s="22" t="s">
        <v>22</v>
      </c>
      <c r="E13" s="18"/>
      <c r="F13" s="18"/>
      <c r="G13" s="18"/>
      <c r="H13" s="24">
        <v>39937.678071200004</v>
      </c>
      <c r="I13" s="25">
        <v>0.38190000000000002</v>
      </c>
      <c r="J13" s="28">
        <v>5.8594999999999997</v>
      </c>
      <c r="K13" s="12"/>
      <c r="L13" s="13"/>
    </row>
    <row r="14" spans="3:12" ht="18.3" customHeight="1">
      <c r="D14" s="22" t="s">
        <v>23</v>
      </c>
      <c r="E14" s="22"/>
      <c r="F14" s="22"/>
      <c r="G14" s="22"/>
      <c r="H14" s="24">
        <v>61667.206531800002</v>
      </c>
      <c r="I14" s="25">
        <v>0.58960000000000001</v>
      </c>
      <c r="J14" s="28">
        <v>6.2</v>
      </c>
      <c r="K14" s="12"/>
      <c r="L14" s="13"/>
    </row>
    <row r="15" spans="3:12" ht="18.3" customHeight="1">
      <c r="D15" s="18" t="s">
        <v>24</v>
      </c>
      <c r="E15" s="11"/>
      <c r="F15" s="11"/>
      <c r="G15" s="11"/>
      <c r="H15" s="19">
        <v>-10.298030099983199</v>
      </c>
      <c r="I15" s="20">
        <v>-1.00000000000051E-4</v>
      </c>
      <c r="J15" s="21">
        <v>6.06614638349446</v>
      </c>
      <c r="K15" s="12"/>
      <c r="L15" s="13"/>
    </row>
    <row r="16" spans="3:12" ht="18.3" customHeight="1">
      <c r="D16" s="22" t="s">
        <v>25</v>
      </c>
      <c r="E16" s="11"/>
      <c r="F16" s="11"/>
      <c r="G16" s="11"/>
      <c r="H16" s="24">
        <v>104585.5070729</v>
      </c>
      <c r="I16" s="25">
        <v>1</v>
      </c>
      <c r="J16" s="11"/>
      <c r="K16" s="12"/>
      <c r="L16" s="13"/>
    </row>
    <row r="17" spans="1:14" ht="18.3" customHeight="1">
      <c r="D17" s="29" t="s">
        <v>26</v>
      </c>
    </row>
    <row r="19" spans="1:14">
      <c r="D19" s="30" t="s">
        <v>27</v>
      </c>
    </row>
    <row r="20" spans="1:14" ht="18.3" customHeight="1">
      <c r="D20" s="31" t="s">
        <v>28</v>
      </c>
      <c r="E20" s="32"/>
      <c r="F20" s="32"/>
      <c r="G20" s="33"/>
      <c r="H20" s="34"/>
      <c r="I20" s="34"/>
      <c r="J20" s="33"/>
    </row>
    <row r="21" spans="1:14" ht="18.3" customHeight="1">
      <c r="D21" s="35" t="s">
        <v>29</v>
      </c>
      <c r="E21" s="32"/>
      <c r="F21" s="32"/>
      <c r="G21" s="33"/>
      <c r="H21" s="34"/>
      <c r="I21" s="34"/>
      <c r="J21" s="33"/>
    </row>
    <row r="22" spans="1:14" ht="32.299999999999997" customHeight="1">
      <c r="A22" s="2" t="s">
        <v>30</v>
      </c>
      <c r="B22" s="2" t="s">
        <v>31</v>
      </c>
      <c r="C22" s="2" t="s">
        <v>32</v>
      </c>
      <c r="D22" s="36" t="s">
        <v>33</v>
      </c>
      <c r="E22" s="37" t="s">
        <v>34</v>
      </c>
      <c r="F22" s="38" t="s">
        <v>35</v>
      </c>
      <c r="G22" s="33"/>
      <c r="H22" s="34"/>
      <c r="I22" s="34"/>
      <c r="J22" s="33"/>
    </row>
    <row r="23" spans="1:14" ht="18.3" customHeight="1">
      <c r="A23" s="2" t="str">
        <f>_xlfn.XLOOKUP(C23,[1]Mapping!B:B,[1]Mapping!A:A)</f>
        <v>Y0ECRG</v>
      </c>
      <c r="B23" s="2">
        <f>VLOOKUP(C23,[1]Mapping!B:N,13,0)</f>
        <v>147290</v>
      </c>
      <c r="C23" s="2" t="s">
        <v>36</v>
      </c>
      <c r="D23" s="39" t="s">
        <v>37</v>
      </c>
      <c r="E23" s="40">
        <f>VLOOKUP(B23,'[1]AMFI 30.09.22'!B:F,5,0)</f>
        <v>1131.9453000000001</v>
      </c>
      <c r="F23" s="40">
        <v>1107.2931000000001</v>
      </c>
      <c r="G23" s="33"/>
      <c r="H23" s="34"/>
      <c r="I23" s="34"/>
      <c r="J23" s="33"/>
      <c r="M23" s="2">
        <f>_xlfn.XLOOKUP(B23,'[1]AMFI 30.09.22'!B:B,'[1]AMFI 30.09.22'!K:K)</f>
        <v>1107.2931000000001</v>
      </c>
      <c r="N23" s="2" t="b">
        <f>F23=M23</f>
        <v>1</v>
      </c>
    </row>
    <row r="24" spans="1:14" ht="18.3" customHeight="1">
      <c r="A24" s="2" t="str">
        <f>_xlfn.XLOOKUP(C24,[1]Mapping!B:B,[1]Mapping!A:A)</f>
        <v>Y0ECRDD</v>
      </c>
      <c r="B24" s="2">
        <f>VLOOKUP(C24,[1]Mapping!B:N,13,0)</f>
        <v>147289</v>
      </c>
      <c r="C24" s="2" t="s">
        <v>38</v>
      </c>
      <c r="D24" s="41" t="s">
        <v>39</v>
      </c>
      <c r="E24" s="42">
        <f>VLOOKUP(B24,'[1]AMFI 30.09.22'!B:F,5,0)</f>
        <v>1000.0064</v>
      </c>
      <c r="F24" s="42">
        <v>1000.0006</v>
      </c>
      <c r="G24" s="33"/>
      <c r="H24" s="34"/>
      <c r="I24" s="34"/>
      <c r="J24" s="33"/>
      <c r="M24" s="2">
        <f>_xlfn.XLOOKUP(B24,'[1]AMFI 30.09.22'!B:B,'[1]AMFI 30.09.22'!K:K)</f>
        <v>1000.0006</v>
      </c>
      <c r="N24" s="2" t="b">
        <f t="shared" ref="N24:N30" si="0">F24=M24</f>
        <v>1</v>
      </c>
    </row>
    <row r="25" spans="1:14" ht="18.3" customHeight="1">
      <c r="A25" s="2" t="str">
        <f>_xlfn.XLOOKUP(C25,[1]Mapping!B:B,[1]Mapping!A:A)</f>
        <v>Y0ECRWD</v>
      </c>
      <c r="B25" s="2">
        <f>VLOOKUP(C25,[1]Mapping!B:N,13,0)</f>
        <v>147288</v>
      </c>
      <c r="C25" s="2" t="s">
        <v>40</v>
      </c>
      <c r="D25" s="41" t="s">
        <v>41</v>
      </c>
      <c r="E25" s="42">
        <f>VLOOKUP(B25,'[1]AMFI 30.09.22'!B:F,5,0)</f>
        <v>1000.4932</v>
      </c>
      <c r="F25" s="42">
        <v>1000.1807</v>
      </c>
      <c r="G25" s="33"/>
      <c r="H25" s="34"/>
      <c r="I25" s="34"/>
      <c r="J25" s="33"/>
      <c r="M25" s="2">
        <f>_xlfn.XLOOKUP(B25,'[1]AMFI 30.09.22'!B:B,'[1]AMFI 30.09.22'!K:K)</f>
        <v>1000.1807</v>
      </c>
      <c r="N25" s="2" t="b">
        <f t="shared" si="0"/>
        <v>1</v>
      </c>
    </row>
    <row r="26" spans="1:14" ht="18.3" customHeight="1">
      <c r="A26" s="2" t="str">
        <f>_xlfn.XLOOKUP(C26,[1]Mapping!B:B,[1]Mapping!A:A)</f>
        <v>Y0ECRMD</v>
      </c>
      <c r="B26" s="2">
        <f>VLOOKUP(C26,[1]Mapping!B:N,13,0)</f>
        <v>147301</v>
      </c>
      <c r="C26" s="2" t="s">
        <v>42</v>
      </c>
      <c r="D26" s="41" t="s">
        <v>43</v>
      </c>
      <c r="E26" s="42">
        <f>VLOOKUP(B26,'[1]AMFI 30.09.22'!B:F,5,0)</f>
        <v>1000.6007</v>
      </c>
      <c r="F26" s="42">
        <v>1000.5237</v>
      </c>
      <c r="G26" s="33"/>
      <c r="H26" s="34"/>
      <c r="I26" s="34"/>
      <c r="J26" s="33"/>
      <c r="M26" s="2">
        <f>_xlfn.XLOOKUP(B26,'[1]AMFI 30.09.22'!B:B,'[1]AMFI 30.09.22'!K:K)</f>
        <v>1000.5237</v>
      </c>
      <c r="N26" s="2" t="b">
        <f t="shared" si="0"/>
        <v>1</v>
      </c>
    </row>
    <row r="27" spans="1:14" ht="18.3" customHeight="1">
      <c r="A27" s="2" t="str">
        <f>_xlfn.XLOOKUP(C27,[1]Mapping!B:B,[1]Mapping!A:A)</f>
        <v>Y0ECDGR</v>
      </c>
      <c r="B27" s="2">
        <f>VLOOKUP(C27,[1]Mapping!B:N,13,0)</f>
        <v>147287</v>
      </c>
      <c r="C27" s="2" t="s">
        <v>44</v>
      </c>
      <c r="D27" s="41" t="s">
        <v>45</v>
      </c>
      <c r="E27" s="42">
        <f>VLOOKUP(B27,'[1]AMFI 30.09.22'!B:F,5,0)</f>
        <v>1137.6821</v>
      </c>
      <c r="F27" s="42">
        <v>1112.068</v>
      </c>
      <c r="G27" s="33"/>
      <c r="H27" s="34"/>
      <c r="I27" s="34"/>
      <c r="J27" s="33"/>
      <c r="M27" s="2">
        <f>_xlfn.XLOOKUP(B27,'[1]AMFI 30.09.22'!B:B,'[1]AMFI 30.09.22'!K:K)</f>
        <v>1112.068</v>
      </c>
      <c r="N27" s="2" t="b">
        <f t="shared" si="0"/>
        <v>1</v>
      </c>
    </row>
    <row r="28" spans="1:14" ht="18.3" customHeight="1">
      <c r="A28" s="2" t="str">
        <f>_xlfn.XLOOKUP(C28,[1]Mapping!B:B,[1]Mapping!A:A)</f>
        <v>Y0ECDDD</v>
      </c>
      <c r="B28" s="2">
        <f>VLOOKUP(C28,[1]Mapping!B:N,13,0)</f>
        <v>147291</v>
      </c>
      <c r="C28" s="2" t="s">
        <v>46</v>
      </c>
      <c r="D28" s="41" t="s">
        <v>47</v>
      </c>
      <c r="E28" s="42">
        <f>VLOOKUP(B28,'[1]AMFI 30.09.22'!B:F,5,0)</f>
        <v>1000.0067</v>
      </c>
      <c r="F28" s="42">
        <v>1000</v>
      </c>
      <c r="G28" s="33"/>
      <c r="H28" s="34"/>
      <c r="I28" s="34"/>
      <c r="J28" s="33"/>
      <c r="M28" s="2">
        <f>_xlfn.XLOOKUP(B28,'[1]AMFI 30.09.22'!B:B,'[1]AMFI 30.09.22'!K:K)</f>
        <v>1000</v>
      </c>
      <c r="N28" s="2" t="b">
        <f t="shared" si="0"/>
        <v>1</v>
      </c>
    </row>
    <row r="29" spans="1:14" ht="18.3" customHeight="1">
      <c r="A29" s="2" t="str">
        <f>_xlfn.XLOOKUP(C29,[1]Mapping!B:B,[1]Mapping!A:A)</f>
        <v>Y0ECDWD</v>
      </c>
      <c r="B29" s="2">
        <f>VLOOKUP(C29,[1]Mapping!B:N,13,0)</f>
        <v>147296</v>
      </c>
      <c r="C29" s="2" t="s">
        <v>48</v>
      </c>
      <c r="D29" s="41" t="s">
        <v>49</v>
      </c>
      <c r="E29" s="42">
        <f>VLOOKUP(B29,'[1]AMFI 30.09.22'!B:F,5,0)</f>
        <v>1000.4833</v>
      </c>
      <c r="F29" s="42">
        <v>1000.1882000000001</v>
      </c>
      <c r="G29" s="33"/>
      <c r="H29" s="34"/>
      <c r="I29" s="34"/>
      <c r="J29" s="33"/>
      <c r="M29" s="2">
        <f>_xlfn.XLOOKUP(B29,'[1]AMFI 30.09.22'!B:B,'[1]AMFI 30.09.22'!K:K)</f>
        <v>1000.1882000000001</v>
      </c>
      <c r="N29" s="2" t="b">
        <f t="shared" si="0"/>
        <v>1</v>
      </c>
    </row>
    <row r="30" spans="1:14" ht="18.3" customHeight="1">
      <c r="A30" s="2" t="str">
        <f>_xlfn.XLOOKUP(C30,[1]Mapping!B:B,[1]Mapping!A:A)</f>
        <v>Y0ECDMD</v>
      </c>
      <c r="B30" s="2">
        <f>VLOOKUP(C30,[1]Mapping!B:N,13,0)</f>
        <v>147300</v>
      </c>
      <c r="C30" s="2" t="s">
        <v>50</v>
      </c>
      <c r="D30" s="41" t="s">
        <v>51</v>
      </c>
      <c r="E30" s="42" t="str">
        <f>VLOOKUP(B30,'[1]AMFI 30.09.22'!B:F,5,0)</f>
        <v>!</v>
      </c>
      <c r="F30" s="42">
        <v>1000.549</v>
      </c>
      <c r="G30" s="33"/>
      <c r="H30" s="34"/>
      <c r="I30" s="34"/>
      <c r="J30" s="33"/>
      <c r="M30" s="2">
        <f>_xlfn.XLOOKUP(B30,'[1]AMFI 30.09.22'!B:B,'[1]AMFI 30.09.22'!K:K)</f>
        <v>1000.549</v>
      </c>
      <c r="N30" s="2" t="b">
        <f t="shared" si="0"/>
        <v>1</v>
      </c>
    </row>
    <row r="31" spans="1:14" ht="18.3" customHeight="1">
      <c r="B31" s="43">
        <v>150501</v>
      </c>
      <c r="D31" s="44" t="s">
        <v>52</v>
      </c>
      <c r="E31" s="42">
        <f>VLOOKUP(B31,'[1]AMFI 30.09.22'!B:F,5,0)</f>
        <v>1000</v>
      </c>
      <c r="F31" s="42" t="s">
        <v>53</v>
      </c>
      <c r="G31" s="33"/>
      <c r="H31" s="34"/>
      <c r="I31" s="34"/>
      <c r="J31" s="33"/>
    </row>
    <row r="32" spans="1:14" ht="18.3" customHeight="1">
      <c r="B32" s="43">
        <v>150499</v>
      </c>
      <c r="D32" s="44" t="s">
        <v>54</v>
      </c>
      <c r="E32" s="42">
        <f>VLOOKUP(B32,'[1]AMFI 30.09.22'!B:F,5,0)</f>
        <v>1009.7017</v>
      </c>
      <c r="F32" s="42" t="s">
        <v>53</v>
      </c>
      <c r="G32" s="33"/>
      <c r="H32" s="34"/>
      <c r="I32" s="34"/>
      <c r="J32" s="33"/>
    </row>
    <row r="33" spans="2:12" ht="18.3" customHeight="1">
      <c r="B33" s="43">
        <v>150500</v>
      </c>
      <c r="D33" s="44" t="s">
        <v>55</v>
      </c>
      <c r="E33" s="42">
        <f>VLOOKUP(B33,'[1]AMFI 30.09.22'!B:F,5,0)</f>
        <v>1000</v>
      </c>
      <c r="F33" s="42" t="s">
        <v>53</v>
      </c>
      <c r="G33" s="33"/>
      <c r="H33" s="34"/>
      <c r="I33" s="34"/>
      <c r="J33" s="33"/>
    </row>
    <row r="34" spans="2:12" ht="18.3" customHeight="1">
      <c r="B34" s="43">
        <v>150502</v>
      </c>
      <c r="D34" s="45" t="s">
        <v>56</v>
      </c>
      <c r="E34" s="46">
        <f>VLOOKUP(B34,'[1]AMFI 30.09.22'!B:F,5,0)</f>
        <v>1009.7017</v>
      </c>
      <c r="F34" s="46" t="s">
        <v>53</v>
      </c>
      <c r="G34" s="33"/>
      <c r="H34" s="34"/>
      <c r="I34" s="34"/>
      <c r="J34" s="33"/>
    </row>
    <row r="35" spans="2:12" ht="18.3" customHeight="1">
      <c r="B35" s="43"/>
      <c r="D35" s="47" t="s">
        <v>57</v>
      </c>
      <c r="E35" s="48"/>
      <c r="F35" s="48"/>
      <c r="G35" s="33"/>
      <c r="H35" s="34"/>
      <c r="I35" s="34"/>
      <c r="J35" s="33"/>
    </row>
    <row r="36" spans="2:12" ht="114.8" customHeight="1">
      <c r="D36" s="86" t="s">
        <v>58</v>
      </c>
      <c r="E36" s="87"/>
      <c r="F36" s="87"/>
      <c r="G36" s="87"/>
      <c r="H36" s="87"/>
      <c r="I36" s="87"/>
      <c r="J36" s="87"/>
    </row>
    <row r="37" spans="2:12" ht="18.3" customHeight="1">
      <c r="D37" s="49" t="s">
        <v>59</v>
      </c>
      <c r="E37" s="50"/>
      <c r="F37" s="50"/>
      <c r="G37" s="50"/>
      <c r="H37" s="34"/>
      <c r="I37" s="34"/>
      <c r="J37" s="33"/>
    </row>
    <row r="38" spans="2:12" ht="18.3" customHeight="1">
      <c r="D38" s="51" t="s">
        <v>60</v>
      </c>
      <c r="E38" s="47"/>
      <c r="F38" s="47"/>
      <c r="G38" s="47"/>
      <c r="H38" s="34"/>
      <c r="I38" s="34"/>
      <c r="J38" s="33"/>
    </row>
    <row r="39" spans="2:12" ht="18.3" customHeight="1">
      <c r="D39" s="88" t="s">
        <v>61</v>
      </c>
      <c r="E39" s="89"/>
      <c r="F39" s="89"/>
      <c r="G39" s="89"/>
      <c r="H39" s="89"/>
      <c r="I39" s="89"/>
      <c r="J39" s="89"/>
    </row>
    <row r="40" spans="2:12" ht="18.3" customHeight="1">
      <c r="D40" s="52" t="s">
        <v>33</v>
      </c>
      <c r="E40" s="90" t="s">
        <v>62</v>
      </c>
      <c r="F40" s="91"/>
      <c r="G40" s="32"/>
      <c r="H40" s="34"/>
      <c r="I40" s="34"/>
      <c r="J40" s="33"/>
    </row>
    <row r="41" spans="2:12" ht="18.3" customHeight="1">
      <c r="D41" s="53"/>
      <c r="E41" s="54" t="s">
        <v>63</v>
      </c>
      <c r="F41" s="55" t="s">
        <v>64</v>
      </c>
      <c r="G41" s="32"/>
      <c r="H41" s="34"/>
      <c r="I41" s="34"/>
      <c r="J41" s="33"/>
    </row>
    <row r="42" spans="2:12" ht="18.3" customHeight="1">
      <c r="C42" s="2" t="s">
        <v>38</v>
      </c>
      <c r="D42" s="51" t="s">
        <v>39</v>
      </c>
      <c r="E42" s="56">
        <f>IFERROR(VLOOKUP(C42,[1]Dividend!A:B,2,0),0)</f>
        <v>22.015413079999984</v>
      </c>
      <c r="F42" s="56">
        <f>E42</f>
        <v>22.015413079999984</v>
      </c>
      <c r="G42" s="32"/>
      <c r="H42" s="34"/>
      <c r="I42" s="34"/>
      <c r="J42" s="33"/>
    </row>
    <row r="43" spans="2:12" ht="18.3" customHeight="1">
      <c r="C43" s="2" t="s">
        <v>40</v>
      </c>
      <c r="D43" s="51" t="s">
        <v>41</v>
      </c>
      <c r="E43" s="57">
        <f>IFERROR(VLOOKUP(C43,[1]Dividend!A:B,2,0),0)</f>
        <v>21.680476290000005</v>
      </c>
      <c r="F43" s="57">
        <f>E43</f>
        <v>21.680476290000005</v>
      </c>
      <c r="G43" s="33"/>
      <c r="H43" s="34"/>
      <c r="I43" s="34"/>
      <c r="J43" s="33"/>
    </row>
    <row r="44" spans="2:12" ht="18.3" customHeight="1">
      <c r="C44" s="2" t="s">
        <v>42</v>
      </c>
      <c r="D44" s="51" t="s">
        <v>43</v>
      </c>
      <c r="E44" s="57">
        <f>IFERROR(VLOOKUP(C44,[1]Dividend!A:B,2,0),0)</f>
        <v>21.980448520000003</v>
      </c>
      <c r="F44" s="57">
        <f t="shared" ref="F44:F47" si="1">E44</f>
        <v>21.980448520000003</v>
      </c>
      <c r="G44" s="33"/>
      <c r="H44" s="34"/>
      <c r="I44" s="34"/>
      <c r="J44" s="33"/>
    </row>
    <row r="45" spans="2:12" ht="18.3" customHeight="1">
      <c r="C45" s="2" t="s">
        <v>46</v>
      </c>
      <c r="D45" s="51" t="s">
        <v>47</v>
      </c>
      <c r="E45" s="57">
        <f>IFERROR(VLOOKUP(C45,[1]Dividend!A:B,2,0),0)</f>
        <v>22.353212359999993</v>
      </c>
      <c r="F45" s="57">
        <f t="shared" si="1"/>
        <v>22.353212359999993</v>
      </c>
      <c r="G45" s="33"/>
      <c r="H45" s="34"/>
      <c r="I45" s="34"/>
      <c r="J45" s="33"/>
    </row>
    <row r="46" spans="2:12" ht="18.3" customHeight="1">
      <c r="C46" s="2" t="s">
        <v>48</v>
      </c>
      <c r="D46" s="51" t="s">
        <v>49</v>
      </c>
      <c r="E46" s="57">
        <f>IFERROR(VLOOKUP(C46,[1]Dividend!A:B,2,0),0)</f>
        <v>22.439699100000002</v>
      </c>
      <c r="F46" s="57">
        <f t="shared" si="1"/>
        <v>22.439699100000002</v>
      </c>
      <c r="G46" s="33"/>
      <c r="H46" s="34"/>
      <c r="I46" s="34"/>
      <c r="J46" s="33"/>
    </row>
    <row r="47" spans="2:12" ht="18.3" customHeight="1">
      <c r="C47" s="2" t="s">
        <v>50</v>
      </c>
      <c r="D47" s="35" t="s">
        <v>51</v>
      </c>
      <c r="E47" s="58">
        <f>IFERROR(VLOOKUP(C47,[1]Dividend!A:B,2,0),0)</f>
        <v>6.2571531</v>
      </c>
      <c r="F47" s="58">
        <f t="shared" si="1"/>
        <v>6.2571531</v>
      </c>
      <c r="G47" s="33"/>
      <c r="H47" s="34"/>
      <c r="I47" s="34"/>
      <c r="J47" s="33"/>
      <c r="L47" s="4"/>
    </row>
    <row r="48" spans="2:12" ht="18.3" customHeight="1">
      <c r="D48" s="51" t="s">
        <v>65</v>
      </c>
      <c r="E48" s="32"/>
      <c r="F48" s="32"/>
      <c r="G48" s="33"/>
      <c r="H48" s="34"/>
      <c r="I48" s="34"/>
      <c r="J48" s="33"/>
    </row>
    <row r="49" spans="4:10" s="63" customFormat="1" ht="18.3" customHeight="1">
      <c r="D49" s="59" t="s">
        <v>66</v>
      </c>
      <c r="E49" s="60"/>
      <c r="F49" s="60"/>
      <c r="G49" s="61"/>
      <c r="H49" s="62"/>
      <c r="I49" s="62"/>
      <c r="J49" s="61"/>
    </row>
    <row r="50" spans="4:10" ht="18.3" customHeight="1">
      <c r="D50" s="59" t="s">
        <v>67</v>
      </c>
      <c r="E50" s="32"/>
      <c r="F50" s="32"/>
      <c r="G50" s="33"/>
      <c r="H50" s="34"/>
      <c r="I50" s="34"/>
      <c r="J50" s="33"/>
    </row>
    <row r="51" spans="4:10" ht="18.3" customHeight="1">
      <c r="D51" s="64" t="s">
        <v>68</v>
      </c>
      <c r="E51" s="32"/>
      <c r="F51" s="32"/>
      <c r="G51" s="33"/>
      <c r="H51" s="34"/>
      <c r="I51" s="34"/>
      <c r="J51" s="33"/>
    </row>
    <row r="52" spans="4:10" ht="18.3" customHeight="1">
      <c r="D52" s="65" t="s">
        <v>69</v>
      </c>
      <c r="E52" s="32"/>
      <c r="F52" s="32"/>
      <c r="G52" s="33"/>
      <c r="H52" s="34"/>
      <c r="I52" s="34"/>
      <c r="J52" s="33"/>
    </row>
    <row r="53" spans="4:10" ht="18.3" customHeight="1">
      <c r="D53" s="92" t="s">
        <v>70</v>
      </c>
      <c r="E53" s="93"/>
      <c r="F53" s="93"/>
      <c r="G53" s="93"/>
      <c r="H53" s="93"/>
      <c r="I53" s="93"/>
      <c r="J53" s="93"/>
    </row>
    <row r="54" spans="4:10" ht="25.5" customHeight="1">
      <c r="D54" s="88" t="s">
        <v>71</v>
      </c>
      <c r="E54" s="89"/>
      <c r="F54" s="89"/>
      <c r="G54" s="89"/>
      <c r="H54" s="89"/>
      <c r="I54" s="89"/>
      <c r="J54" s="89"/>
    </row>
    <row r="55" spans="4:10" ht="18.3" customHeight="1">
      <c r="D55" s="32" t="s">
        <v>72</v>
      </c>
      <c r="E55" s="32"/>
      <c r="F55" s="32"/>
      <c r="G55" s="33"/>
      <c r="H55" s="34"/>
      <c r="I55" s="34"/>
      <c r="J55" s="33"/>
    </row>
    <row r="56" spans="4:10" ht="18.3" customHeight="1">
      <c r="D56" s="32" t="s">
        <v>73</v>
      </c>
      <c r="E56" s="32"/>
      <c r="F56" s="32"/>
      <c r="G56" s="33"/>
      <c r="H56" s="34"/>
      <c r="I56" s="34"/>
      <c r="J56" s="33"/>
    </row>
    <row r="57" spans="4:10" ht="18.3" customHeight="1">
      <c r="D57" s="32" t="s">
        <v>74</v>
      </c>
      <c r="E57" s="32"/>
      <c r="F57" s="32"/>
      <c r="G57" s="33"/>
      <c r="H57" s="34"/>
      <c r="I57" s="34"/>
      <c r="J57" s="33"/>
    </row>
    <row r="68" spans="4:10" ht="18.3" customHeight="1">
      <c r="D68" s="32" t="s">
        <v>75</v>
      </c>
      <c r="E68" s="32"/>
      <c r="F68" s="32"/>
      <c r="G68" s="32"/>
      <c r="H68" s="34"/>
      <c r="I68" s="34"/>
      <c r="J68" s="33"/>
    </row>
    <row r="69" spans="4:10" ht="67.05" customHeight="1">
      <c r="D69" s="83" t="s">
        <v>76</v>
      </c>
      <c r="E69" s="83"/>
      <c r="F69" s="83"/>
      <c r="G69" s="83"/>
      <c r="H69" s="83"/>
      <c r="I69" s="83"/>
      <c r="J69" s="83"/>
    </row>
    <row r="70" spans="4:10" ht="20.25" customHeight="1">
      <c r="D70" s="66"/>
      <c r="E70" s="66"/>
      <c r="F70" s="66"/>
      <c r="G70" s="66"/>
      <c r="H70" s="66"/>
      <c r="I70" s="66"/>
      <c r="J70" s="66"/>
    </row>
    <row r="71" spans="4:10" ht="20.25" customHeight="1">
      <c r="D71" s="67" t="s">
        <v>77</v>
      </c>
      <c r="E71" s="68"/>
      <c r="F71" s="68"/>
      <c r="G71" s="69"/>
      <c r="H71" s="70"/>
      <c r="I71" s="70"/>
      <c r="J71" s="71"/>
    </row>
    <row r="72" spans="4:10" ht="20.25" customHeight="1">
      <c r="D72" s="84" t="s">
        <v>78</v>
      </c>
      <c r="E72" s="85"/>
      <c r="F72" s="85"/>
      <c r="G72" s="85"/>
      <c r="H72" s="85"/>
      <c r="I72" s="85"/>
      <c r="J72" s="85"/>
    </row>
    <row r="73" spans="4:10" ht="20.25" customHeight="1">
      <c r="D73" s="72"/>
      <c r="E73" s="72"/>
      <c r="F73" s="72"/>
      <c r="G73" s="72"/>
      <c r="H73" s="72"/>
      <c r="I73" s="72"/>
      <c r="J73" s="72"/>
    </row>
    <row r="74" spans="4:10" ht="20.25" customHeight="1">
      <c r="D74" s="72"/>
      <c r="E74" s="72"/>
      <c r="F74" s="72"/>
      <c r="G74" s="72"/>
      <c r="H74" s="72"/>
      <c r="I74" s="72"/>
      <c r="J74" s="72"/>
    </row>
    <row r="75" spans="4:10" ht="20.25" customHeight="1">
      <c r="D75" s="72"/>
      <c r="E75" s="72"/>
      <c r="F75" s="72"/>
      <c r="G75" s="72"/>
      <c r="H75" s="72"/>
      <c r="I75" s="72"/>
      <c r="J75" s="72"/>
    </row>
    <row r="76" spans="4:10" ht="20.25" customHeight="1">
      <c r="D76" s="72"/>
      <c r="E76" s="72"/>
      <c r="F76" s="72"/>
      <c r="G76" s="72"/>
      <c r="H76" s="72"/>
      <c r="I76" s="72"/>
      <c r="J76" s="72"/>
    </row>
    <row r="77" spans="4:10" ht="20.25" customHeight="1">
      <c r="D77" s="72"/>
      <c r="E77" s="72"/>
      <c r="F77" s="72"/>
      <c r="G77" s="72"/>
      <c r="H77" s="72"/>
      <c r="I77" s="72"/>
      <c r="J77" s="72"/>
    </row>
    <row r="78" spans="4:10" ht="9" customHeight="1">
      <c r="D78" s="72"/>
      <c r="E78" s="72"/>
      <c r="F78" s="72"/>
      <c r="G78" s="72"/>
      <c r="H78" s="72"/>
      <c r="I78" s="72"/>
      <c r="J78" s="72"/>
    </row>
    <row r="79" spans="4:10" ht="18.3">
      <c r="D79" s="73" t="s">
        <v>79</v>
      </c>
      <c r="G79" s="2"/>
    </row>
  </sheetData>
  <mergeCells count="18">
    <mergeCell ref="D69:J69"/>
    <mergeCell ref="D72:J72"/>
    <mergeCell ref="J6:J7"/>
    <mergeCell ref="D36:J36"/>
    <mergeCell ref="D39:J39"/>
    <mergeCell ref="E40:F40"/>
    <mergeCell ref="D53:J53"/>
    <mergeCell ref="D54:J54"/>
    <mergeCell ref="D1:L1"/>
    <mergeCell ref="D2:L2"/>
    <mergeCell ref="D3:L3"/>
    <mergeCell ref="D4:L4"/>
    <mergeCell ref="D6:D7"/>
    <mergeCell ref="E6:E7"/>
    <mergeCell ref="F6:F7"/>
    <mergeCell ref="G6:G7"/>
    <mergeCell ref="H6:H7"/>
    <mergeCell ref="I6:I7"/>
  </mergeCells>
  <pageMargins left="0" right="0" top="0" bottom="0" header="0.3" footer="0.3"/>
  <pageSetup scale="38"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4F48-9152-4DB0-A3CA-532D901DC18B}">
  <dimension ref="A1:M19"/>
  <sheetViews>
    <sheetView workbookViewId="0">
      <selection activeCell="B22" sqref="B22"/>
    </sheetView>
  </sheetViews>
  <sheetFormatPr defaultRowHeight="14.4"/>
  <sheetData>
    <row r="1" spans="1:13">
      <c r="A1" s="94" t="s">
        <v>80</v>
      </c>
      <c r="B1" s="94"/>
      <c r="C1" s="94"/>
      <c r="D1" s="94"/>
      <c r="E1" s="94"/>
      <c r="F1" s="94"/>
      <c r="G1" s="94"/>
      <c r="H1" s="94"/>
      <c r="I1" s="94"/>
      <c r="J1" s="94"/>
      <c r="K1" s="94"/>
      <c r="L1" s="94"/>
      <c r="M1" s="94"/>
    </row>
    <row r="2" spans="1:13">
      <c r="A2" t="s">
        <v>81</v>
      </c>
      <c r="H2" s="74"/>
    </row>
    <row r="3" spans="1:13">
      <c r="A3" t="s">
        <v>82</v>
      </c>
      <c r="H3" s="74"/>
    </row>
    <row r="4" spans="1:13">
      <c r="A4" t="s">
        <v>83</v>
      </c>
      <c r="H4" s="74"/>
    </row>
    <row r="5" spans="1:13">
      <c r="A5" t="s">
        <v>84</v>
      </c>
      <c r="H5" s="74"/>
    </row>
    <row r="6" spans="1:13">
      <c r="A6" t="s">
        <v>85</v>
      </c>
      <c r="H6" s="74"/>
    </row>
    <row r="7" spans="1:13">
      <c r="A7" t="s">
        <v>86</v>
      </c>
      <c r="H7" s="74"/>
    </row>
    <row r="8" spans="1:13">
      <c r="A8" t="s">
        <v>87</v>
      </c>
      <c r="H8" s="74"/>
    </row>
    <row r="9" spans="1:13">
      <c r="A9" t="s">
        <v>88</v>
      </c>
      <c r="H9" s="74"/>
    </row>
    <row r="10" spans="1:13">
      <c r="A10" t="s">
        <v>89</v>
      </c>
      <c r="H10" s="74"/>
    </row>
    <row r="11" spans="1:13">
      <c r="A11" t="s">
        <v>90</v>
      </c>
      <c r="H11" s="74"/>
    </row>
    <row r="12" spans="1:13">
      <c r="A12" t="s">
        <v>91</v>
      </c>
      <c r="H12" s="74"/>
    </row>
    <row r="13" spans="1:13">
      <c r="H13" s="74"/>
    </row>
    <row r="14" spans="1:13">
      <c r="A14" t="s">
        <v>92</v>
      </c>
      <c r="H14" s="74"/>
    </row>
    <row r="15" spans="1:13">
      <c r="H15" s="74"/>
    </row>
    <row r="16" spans="1:13">
      <c r="A16" t="s">
        <v>93</v>
      </c>
      <c r="H16" s="74"/>
    </row>
    <row r="17" spans="8:8">
      <c r="H17" s="74"/>
    </row>
    <row r="18" spans="8:8">
      <c r="H18" s="74"/>
    </row>
    <row r="19" spans="8:8">
      <c r="H19" s="74"/>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30092022</dc:title>
  <dc:subject>HSBC Overnight Fund 30092022</dc:subject>
  <cp:keywords>HSBC Overnight Fund 30092022</cp:keywords>
  <dcterms:created xsi:type="dcterms:W3CDTF">2022-10-01T14:43:05Z</dcterms:created>
  <dcterms:modified xsi:type="dcterms:W3CDTF">2022-10-04T07:00:49Z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2022-10-01T14:43:34Z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77d1fd68-2dfe-4aa0-a7a4-84fcb548e701</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2022-10-04T07:00:49Z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ef3a9385-6452-41fe-93ff-e4bc4d593a4d</vt:lpwstr>
  </property>
  <property fmtid="{D5CDD505-2E9C-101B-9397-08002B2CF9AE}" pid="15" name="MSIP_Label_3486a02c-2dfb-4efe-823f-aa2d1f0e6ab7_ContentBits">
    <vt:lpwstr>2</vt:lpwstr>
  </property>
  <property fmtid="{D5CDD505-2E9C-101B-9397-08002B2CF9AE}" pid="16" name="Classification">
    <vt:lpwstr>PUBLIC</vt:lpwstr>
  </property>
</Properties>
</file>