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857D6D93-29A1-41EE-B558-AA1A8D3BE079}" xr6:coauthVersionLast="47" xr6:coauthVersionMax="47" xr10:uidLastSave="{00000000-0000-0000-0000-000000000000}"/>
  <bookViews>
    <workbookView xWindow="-100" yWindow="-100" windowWidth="21467" windowHeight="11576" xr2:uid="{3CD99DA5-AC12-4DC4-A9BB-CAE037F9645E}"/>
  </bookViews>
  <sheets>
    <sheet name="HFDF" sheetId="1" r:id="rId1"/>
    <sheet name="Disclaimer" sheetId="2" r:id="rId2"/>
  </sheets>
  <externalReferences>
    <externalReference r:id="rId3"/>
  </externalReferences>
  <definedNames>
    <definedName name="_xlnm._FilterDatabase" localSheetId="0" hidden="1">HFDF!$D$6:$I$22</definedName>
    <definedName name="_xlnm.Print_Area" localSheetId="0">HFDF!$D$1:$L$98</definedName>
    <definedName name="SchemeDescription" localSheetId="0">HFDF!$V$1:$Y$9</definedName>
    <definedName name="SchemeDescription_2" localSheetId="0">HFDF!$D$26:$G$27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1" l="1"/>
  <c r="F62" i="1" s="1"/>
  <c r="E61" i="1"/>
  <c r="F61" i="1" s="1"/>
  <c r="E59" i="1"/>
  <c r="F59" i="1" s="1"/>
  <c r="E58" i="1"/>
  <c r="F58" i="1" s="1"/>
  <c r="F57" i="1"/>
  <c r="F56" i="1"/>
  <c r="E53" i="1"/>
  <c r="F53" i="1" s="1"/>
  <c r="B43" i="1"/>
  <c r="E43" i="1" s="1"/>
  <c r="A43" i="1"/>
  <c r="E42" i="1"/>
  <c r="B42" i="1"/>
  <c r="M42" i="1" s="1"/>
  <c r="N42" i="1" s="1"/>
  <c r="A42" i="1"/>
  <c r="B41" i="1"/>
  <c r="E41" i="1" s="1"/>
  <c r="A41" i="1"/>
  <c r="E40" i="1"/>
  <c r="B40" i="1"/>
  <c r="M40" i="1" s="1"/>
  <c r="N40" i="1" s="1"/>
  <c r="A40" i="1"/>
  <c r="B39" i="1"/>
  <c r="E39" i="1" s="1"/>
  <c r="A39" i="1"/>
  <c r="E38" i="1"/>
  <c r="B38" i="1"/>
  <c r="M38" i="1" s="1"/>
  <c r="N38" i="1" s="1"/>
  <c r="A38" i="1"/>
  <c r="B37" i="1"/>
  <c r="E37" i="1" s="1"/>
  <c r="A37" i="1"/>
  <c r="E36" i="1"/>
  <c r="B36" i="1"/>
  <c r="M36" i="1" s="1"/>
  <c r="N36" i="1" s="1"/>
  <c r="A36" i="1"/>
  <c r="B35" i="1"/>
  <c r="E35" i="1" s="1"/>
  <c r="A35" i="1"/>
  <c r="E34" i="1"/>
  <c r="B34" i="1"/>
  <c r="M34" i="1" s="1"/>
  <c r="N34" i="1" s="1"/>
  <c r="A34" i="1"/>
  <c r="B33" i="1"/>
  <c r="E33" i="1" s="1"/>
  <c r="A33" i="1"/>
  <c r="E32" i="1"/>
  <c r="B32" i="1"/>
  <c r="M32" i="1" s="1"/>
  <c r="N32" i="1" s="1"/>
  <c r="A32" i="1"/>
  <c r="B31" i="1"/>
  <c r="E31" i="1" s="1"/>
  <c r="A31" i="1"/>
  <c r="E30" i="1"/>
  <c r="B30" i="1"/>
  <c r="M30" i="1" s="1"/>
  <c r="N30" i="1" s="1"/>
  <c r="A30" i="1"/>
  <c r="B29" i="1"/>
  <c r="E29" i="1" s="1"/>
  <c r="A29" i="1"/>
  <c r="M29" i="1" l="1"/>
  <c r="N29" i="1" s="1"/>
  <c r="M31" i="1"/>
  <c r="N31" i="1" s="1"/>
  <c r="M33" i="1"/>
  <c r="N33" i="1" s="1"/>
  <c r="M35" i="1"/>
  <c r="N35" i="1" s="1"/>
  <c r="M37" i="1"/>
  <c r="N37" i="1" s="1"/>
  <c r="M39" i="1"/>
  <c r="N39" i="1" s="1"/>
  <c r="M41" i="1"/>
  <c r="N41" i="1" s="1"/>
  <c r="M43" i="1"/>
  <c r="N43" i="1" s="1"/>
</calcChain>
</file>

<file path=xl/sharedStrings.xml><?xml version="1.0" encoding="utf-8"?>
<sst xmlns="http://schemas.openxmlformats.org/spreadsheetml/2006/main" count="164" uniqueCount="121">
  <si>
    <t>HSBC Mutual Fund</t>
  </si>
  <si>
    <t>HSBC Flexi Debt Fund</t>
  </si>
  <si>
    <t>(An open ended dynamic debt scheme investing across duration. Please refer Page no. 10 of the SID for explanation on Macaulay duration. 
Relatively high interest rate risk and relatively low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</si>
  <si>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</si>
  <si>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</si>
  <si>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</si>
  <si>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</si>
  <si>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</si>
  <si>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</si>
  <si>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</si>
  <si>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</si>
  <si>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</si>
  <si>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</si>
  <si>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</si>
  <si>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</si>
  <si>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</si>
  <si>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</si>
  <si>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Indian Railway Finance Corporation Limited**</t>
  </si>
  <si>
    <t>INE053F08106</t>
  </si>
  <si>
    <t>CRISIL AAA</t>
  </si>
  <si>
    <t>Total</t>
  </si>
  <si>
    <t>Government Securities</t>
  </si>
  <si>
    <t>7.38% GOI 20JUN2027</t>
  </si>
  <si>
    <t>IN0020220037</t>
  </si>
  <si>
    <t>Sovereign</t>
  </si>
  <si>
    <t>5.15% GOVERNMENT OF INDIA 09NOV25 G-SEC</t>
  </si>
  <si>
    <t>IN0020200278</t>
  </si>
  <si>
    <t>GOI 07.72% 25MAY25</t>
  </si>
  <si>
    <t>IN0020150036</t>
  </si>
  <si>
    <t>5.63% GOI 12APR2026</t>
  </si>
  <si>
    <t>IN0020210012</t>
  </si>
  <si>
    <t>6.54% GOI 17JAN2032</t>
  </si>
  <si>
    <t>IN0020210244</t>
  </si>
  <si>
    <t>Treps</t>
  </si>
  <si>
    <t>Net Current Assets (including cash &amp; bank balances)</t>
  </si>
  <si>
    <t>Total Net Assets as on 30-SEPTEMBER-2022</t>
  </si>
  <si>
    <t>** Securities are classified as non-traded on the basis of Traded data as on  September 30, 2022  provided by CRISIL and ICRA.</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</si>
  <si>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</si>
  <si>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</si>
  <si>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</si>
  <si>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</si>
  <si>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</si>
  <si>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</si>
  <si>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</si>
  <si>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</si>
  <si>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</si>
  <si>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</si>
  <si>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HDFLXIRG</t>
  </si>
  <si>
    <t>Regular Option - Growth ##</t>
  </si>
  <si>
    <t>HDFLXIRFD</t>
  </si>
  <si>
    <t>Regular Option - Fortnightly IDCW ##</t>
  </si>
  <si>
    <t>!</t>
  </si>
  <si>
    <t>HDFLXIRMD</t>
  </si>
  <si>
    <t>Regular Option - Monthly IDCW ##</t>
  </si>
  <si>
    <t>HDFLXIRQD</t>
  </si>
  <si>
    <t>Regular Option - Quarterly IDCW ##</t>
  </si>
  <si>
    <t>HDFLXIRHD</t>
  </si>
  <si>
    <t>Regular Option - Half Yearly IDCW ##</t>
  </si>
  <si>
    <t>HDFLXIG</t>
  </si>
  <si>
    <t>Growth Option ****</t>
  </si>
  <si>
    <t>HDFLXIFD</t>
  </si>
  <si>
    <t>Fortnightly IDCW Option ****</t>
  </si>
  <si>
    <t>HDFLXIMD</t>
  </si>
  <si>
    <t>Monthly IDCW Option ****</t>
  </si>
  <si>
    <t>HDFLXIQD</t>
  </si>
  <si>
    <t>Quarterly IDCW Option ****</t>
  </si>
  <si>
    <t>HDFLXIHYD</t>
  </si>
  <si>
    <t>Half Yearly IDCW Option ****</t>
  </si>
  <si>
    <t>HDFLXIGDP</t>
  </si>
  <si>
    <t>Direct Plan - Growth Option</t>
  </si>
  <si>
    <t>HDFLXIDFP</t>
  </si>
  <si>
    <t>Direct Plan - Fortnightly IDCW Option</t>
  </si>
  <si>
    <t>HDFLXIMDP</t>
  </si>
  <si>
    <t>Direct Plan - Monthly IDCW Option</t>
  </si>
  <si>
    <t>HDFLXIQDP</t>
  </si>
  <si>
    <t>Direct Plan - Quarterly IDCW Option</t>
  </si>
  <si>
    <t>HDFLXIHYP</t>
  </si>
  <si>
    <t>Direct Plan - Half Yearly IDCW Option</t>
  </si>
  <si>
    <t>! Indicates no investors under the Option as on that date.</t>
  </si>
  <si>
    <t>**** Earlier known as Institutional Plan</t>
  </si>
  <si>
    <t>## Plan(s) discontinued from accepting subscriptions w.e.f. October 01, 2012.</t>
  </si>
  <si>
    <t>(3) The total outstanding exposure in derivative instruments as on September 30, 2022 is Nil.</t>
  </si>
  <si>
    <t>(4) The total market value of investments in foreign securities / American Depositary Receipts / Global Depositary Receipts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</si>
  <si>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</si>
  <si>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</si>
  <si>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</si>
  <si>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</si>
  <si>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t>
  </si>
  <si>
    <t>Regular Option - Half-yearly IDCW ##</t>
  </si>
  <si>
    <t>half-yearly IDCW Option ****</t>
  </si>
  <si>
    <t>Direct Plan - Half-yearly IDCW Option</t>
  </si>
  <si>
    <t>^^ No dividend was distributed during the half-year ended September 30, 2022.</t>
  </si>
  <si>
    <t>(6) No bonus was declared during the half-year period ended September 30, 2022.</t>
  </si>
  <si>
    <t>(7) The Average Maturity Period of the Portfolio has been 43.01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</si>
  <si>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</si>
  <si>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</si>
  <si>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</si>
  <si>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</si>
  <si>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</si>
  <si>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</si>
  <si>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long term</t>
  </si>
  <si>
    <t>• Investment in Debt/Money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</si>
  <si>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</si>
  <si>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</si>
  <si>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</si>
  <si>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Dynamic Bond Fund AIII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</si>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</sst>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10"/>
      <color theme="1"/>
      <name val="Arial"/>
      <family val="2"/>
    </font>
    <font>
      <b/>
      <u/>
      <sz val="9"/>
      <color rgb="FF333333"/>
      <name val="Arial"/>
      <family val="2"/>
    </font>
    <font>
      <sz val="9"/>
      <color rgb="FF333333"/>
      <name val="Arial"/>
      <family val="2"/>
    </font>
    <font>
      <sz val="10"/>
      <color rgb="FF333333"/>
      <name val="Arial"/>
      <family val="2"/>
    </font>
    <font>
      <sz val="9"/>
      <color theme="1"/>
      <name val="Arial"/>
      <family val="2"/>
    </font>
    <font>
      <sz val="9"/>
      <name val="Arial"/>
      <family val="2"/>
    </font>
    <font>
      <sz val="10"/>
      <name val="Arial"/>
      <family val="2"/>
    </font>
    <font>
      <b/>
      <sz val="9"/>
      <name val="Arial"/>
      <family val="2"/>
    </font>
    <font>
      <sz val="9"/>
      <color indexed="8"/>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7" fontId="1" fillId="0" borderId="0" applyFont="0" applyFill="0" applyBorder="0" applyAlignment="0" applyProtection="0"/>
    <xf numFmtId="0" fontId="10" fillId="0" borderId="0"/>
    <xf numFmtId="0" fontId="10" fillId="0" borderId="0"/>
  </cellStyleXfs>
  <cellXfs count="103">
    <xf numFmtId="0" fontId="0" fillId="0" borderId="0" xfId="0"/>
    <xf numFmtId="0" fontId="4" fillId="3" borderId="0" xfId="0" applyFont="1" applyFill="1"/>
    <xf numFmtId="49" fontId="3" fillId="4" borderId="6" xfId="0" applyNumberFormat="1" applyFont="1" applyFill="1" applyBorder="1" applyAlignment="1">
      <alignment horizontal="right" vertical="top"/>
    </xf>
    <xf numFmtId="0" fontId="3" fillId="4" borderId="7" xfId="0" applyFont="1" applyFill="1" applyBorder="1" applyAlignment="1">
      <alignment horizontal="left" vertical="top"/>
    </xf>
    <xf numFmtId="49" fontId="3" fillId="4" borderId="8" xfId="0" applyNumberFormat="1" applyFont="1" applyFill="1" applyBorder="1" applyAlignment="1">
      <alignment horizontal="center" vertical="top"/>
    </xf>
    <xf numFmtId="49" fontId="3" fillId="4" borderId="9" xfId="0" applyNumberFormat="1" applyFont="1" applyFill="1" applyBorder="1" applyAlignment="1">
      <alignment horizontal="center" vertical="top"/>
    </xf>
    <xf numFmtId="49" fontId="5" fillId="4" borderId="5" xfId="0" applyNumberFormat="1" applyFont="1" applyFill="1" applyBorder="1" applyAlignment="1">
      <alignment horizontal="left"/>
    </xf>
    <xf numFmtId="0" fontId="6" fillId="4" borderId="5" xfId="0" applyFont="1" applyFill="1" applyBorder="1" applyAlignment="1">
      <alignment horizontal="left"/>
    </xf>
    <xf numFmtId="0" fontId="6" fillId="4" borderId="1" xfId="0" applyFont="1" applyFill="1" applyBorder="1" applyAlignment="1">
      <alignment horizontal="left"/>
    </xf>
    <xf numFmtId="0" fontId="6" fillId="4" borderId="3" xfId="0" applyFont="1" applyFill="1" applyBorder="1" applyAlignment="1">
      <alignment horizontal="left"/>
    </xf>
    <xf numFmtId="49" fontId="3" fillId="2" borderId="5" xfId="0" applyNumberFormat="1" applyFont="1" applyFill="1" applyBorder="1" applyAlignment="1">
      <alignment horizontal="left"/>
    </xf>
    <xf numFmtId="0" fontId="6" fillId="2" borderId="5" xfId="0" applyFont="1" applyFill="1" applyBorder="1" applyAlignment="1">
      <alignment horizontal="left"/>
    </xf>
    <xf numFmtId="0" fontId="6" fillId="2" borderId="1" xfId="0" applyFont="1" applyFill="1" applyBorder="1" applyAlignment="1">
      <alignment horizontal="left"/>
    </xf>
    <xf numFmtId="0" fontId="6" fillId="2" borderId="3" xfId="0" applyFont="1" applyFill="1" applyBorder="1" applyAlignment="1">
      <alignment horizontal="left"/>
    </xf>
    <xf numFmtId="49" fontId="6" fillId="4" borderId="5" xfId="0" applyNumberFormat="1" applyFont="1" applyFill="1" applyBorder="1" applyAlignment="1">
      <alignment horizontal="left"/>
    </xf>
    <xf numFmtId="4" fontId="6" fillId="4" borderId="5" xfId="0" applyNumberFormat="1" applyFont="1" applyFill="1" applyBorder="1" applyAlignment="1">
      <alignment horizontal="right"/>
    </xf>
    <xf numFmtId="164" fontId="6" fillId="4" borderId="5" xfId="0" applyNumberFormat="1" applyFont="1" applyFill="1" applyBorder="1" applyAlignment="1">
      <alignment horizontal="right"/>
    </xf>
    <xf numFmtId="2" fontId="6" fillId="4" borderId="5" xfId="0" applyNumberFormat="1" applyFont="1" applyFill="1" applyBorder="1" applyAlignment="1">
      <alignment horizontal="right"/>
    </xf>
    <xf numFmtId="49" fontId="6" fillId="4" borderId="1" xfId="0" applyNumberFormat="1" applyFont="1" applyFill="1" applyBorder="1" applyAlignment="1">
      <alignment horizontal="left"/>
    </xf>
    <xf numFmtId="49" fontId="3" fillId="4" borderId="5" xfId="0" applyNumberFormat="1" applyFont="1" applyFill="1" applyBorder="1" applyAlignment="1">
      <alignment horizontal="left"/>
    </xf>
    <xf numFmtId="0" fontId="3" fillId="4" borderId="5" xfId="0" applyFont="1" applyFill="1" applyBorder="1" applyAlignment="1">
      <alignment horizontal="left"/>
    </xf>
    <xf numFmtId="4" fontId="3" fillId="4" borderId="5" xfId="0" applyNumberFormat="1" applyFont="1" applyFill="1" applyBorder="1" applyAlignment="1">
      <alignment horizontal="right"/>
    </xf>
    <xf numFmtId="164" fontId="3" fillId="4" borderId="5" xfId="0" applyNumberFormat="1" applyFont="1" applyFill="1" applyBorder="1" applyAlignment="1">
      <alignment horizontal="right"/>
    </xf>
    <xf numFmtId="0" fontId="3" fillId="4" borderId="1" xfId="0" applyFont="1" applyFill="1" applyBorder="1" applyAlignment="1">
      <alignment horizontal="left"/>
    </xf>
    <xf numFmtId="0" fontId="3" fillId="4" borderId="3" xfId="0" applyFont="1" applyFill="1" applyBorder="1" applyAlignment="1">
      <alignment horizontal="left"/>
    </xf>
    <xf numFmtId="2" fontId="3" fillId="4" borderId="5" xfId="0" applyNumberFormat="1" applyFont="1" applyFill="1" applyBorder="1" applyAlignment="1">
      <alignment horizontal="right"/>
    </xf>
    <xf numFmtId="49" fontId="7" fillId="4" borderId="10" xfId="0" applyNumberFormat="1" applyFont="1" applyFill="1" applyBorder="1" applyAlignment="1">
      <alignment horizontal="left"/>
    </xf>
    <xf numFmtId="4" fontId="4" fillId="3" borderId="0" xfId="0" applyNumberFormat="1" applyFont="1" applyFill="1"/>
    <xf numFmtId="43" fontId="4" fillId="3" borderId="0" xfId="0" applyNumberFormat="1" applyFont="1" applyFill="1"/>
    <xf numFmtId="49" fontId="6" fillId="4" borderId="10" xfId="0" applyNumberFormat="1" applyFont="1" applyFill="1" applyBorder="1" applyAlignment="1">
      <alignment horizontal="left"/>
    </xf>
    <xf numFmtId="49" fontId="3" fillId="4" borderId="10" xfId="0" applyNumberFormat="1" applyFont="1" applyFill="1" applyBorder="1" applyAlignment="1">
      <alignment horizontal="left"/>
    </xf>
    <xf numFmtId="0" fontId="8" fillId="3" borderId="0" xfId="0" applyFont="1" applyFill="1"/>
    <xf numFmtId="4" fontId="8" fillId="3" borderId="0" xfId="0" applyNumberFormat="1" applyFont="1" applyFill="1"/>
    <xf numFmtId="43" fontId="8" fillId="3" borderId="0" xfId="0" applyNumberFormat="1" applyFont="1" applyFill="1"/>
    <xf numFmtId="0" fontId="9" fillId="0" borderId="11" xfId="0" applyFont="1" applyBorder="1" applyAlignment="1">
      <alignment horizontal="left" vertical="top" readingOrder="1"/>
    </xf>
    <xf numFmtId="0" fontId="9" fillId="0" borderId="12" xfId="0" applyFont="1" applyBorder="1" applyAlignment="1">
      <alignment vertical="top" readingOrder="1"/>
    </xf>
    <xf numFmtId="0" fontId="9" fillId="0" borderId="0" xfId="0" applyFont="1" applyAlignment="1">
      <alignment vertical="top" readingOrder="1"/>
    </xf>
    <xf numFmtId="43" fontId="9" fillId="0" borderId="0" xfId="2" applyNumberFormat="1" applyFont="1" applyAlignment="1">
      <alignment vertical="top" readingOrder="1"/>
    </xf>
    <xf numFmtId="0" fontId="11" fillId="0" borderId="13" xfId="0" applyFont="1" applyBorder="1" applyAlignment="1">
      <alignment horizontal="left" vertical="top" readingOrder="1"/>
    </xf>
    <xf numFmtId="0" fontId="11" fillId="0" borderId="14" xfId="0" applyFont="1" applyBorder="1" applyAlignment="1">
      <alignment horizontal="center" vertical="top" wrapText="1" readingOrder="1"/>
    </xf>
    <xf numFmtId="0" fontId="11" fillId="0" borderId="15" xfId="0" applyFont="1" applyBorder="1" applyAlignment="1">
      <alignment horizontal="center" vertical="top" wrapText="1" readingOrder="1"/>
    </xf>
    <xf numFmtId="0" fontId="9" fillId="0" borderId="16" xfId="0" applyFont="1" applyBorder="1" applyAlignment="1">
      <alignment horizontal="left" vertical="top" readingOrder="1"/>
    </xf>
    <xf numFmtId="165" fontId="8" fillId="0" borderId="14" xfId="0" applyNumberFormat="1" applyFont="1" applyBorder="1" applyAlignment="1">
      <alignment horizontal="center"/>
    </xf>
    <xf numFmtId="0" fontId="9" fillId="0" borderId="17" xfId="0" applyFont="1" applyBorder="1" applyAlignment="1">
      <alignment horizontal="left" vertical="top" readingOrder="1"/>
    </xf>
    <xf numFmtId="165" fontId="8" fillId="0" borderId="18" xfId="0" applyNumberFormat="1" applyFont="1" applyBorder="1" applyAlignment="1">
      <alignment horizontal="center"/>
    </xf>
    <xf numFmtId="165" fontId="8" fillId="0" borderId="19" xfId="0" applyNumberFormat="1" applyFont="1" applyBorder="1" applyAlignment="1">
      <alignment horizontal="center"/>
    </xf>
    <xf numFmtId="0" fontId="9" fillId="0" borderId="0" xfId="0" applyFont="1" applyAlignment="1">
      <alignment horizontal="left" vertical="top" readingOrder="1"/>
    </xf>
    <xf numFmtId="165" fontId="9" fillId="0" borderId="0" xfId="0" quotePrefix="1" applyNumberFormat="1" applyFont="1" applyAlignment="1">
      <alignment horizontal="center" vertical="top" readingOrder="1"/>
    </xf>
    <xf numFmtId="43" fontId="11" fillId="0" borderId="0" xfId="2" applyNumberFormat="1" applyFont="1" applyAlignment="1">
      <alignment vertical="top" readingOrder="1"/>
    </xf>
    <xf numFmtId="0" fontId="12" fillId="0" borderId="17" xfId="0" applyFont="1" applyBorder="1" applyAlignment="1">
      <alignment horizontal="left" vertical="top" readingOrder="1"/>
    </xf>
    <xf numFmtId="0" fontId="12" fillId="0" borderId="0" xfId="0" applyFont="1" applyAlignment="1">
      <alignment horizontal="left" vertical="top" readingOrder="1"/>
    </xf>
    <xf numFmtId="0" fontId="9" fillId="0" borderId="17" xfId="0" applyFont="1" applyBorder="1" applyAlignment="1">
      <alignment vertical="top" readingOrder="1"/>
    </xf>
    <xf numFmtId="0" fontId="11" fillId="3" borderId="16" xfId="0" applyFont="1" applyFill="1" applyBorder="1" applyAlignment="1">
      <alignment horizontal="left" vertical="top" readingOrder="1"/>
    </xf>
    <xf numFmtId="0" fontId="11" fillId="3" borderId="11" xfId="0" applyFont="1" applyFill="1" applyBorder="1" applyAlignment="1">
      <alignment horizontal="left" vertical="top" readingOrder="1"/>
    </xf>
    <xf numFmtId="166" fontId="11" fillId="3" borderId="15" xfId="0" applyNumberFormat="1" applyFont="1" applyFill="1" applyBorder="1" applyAlignment="1">
      <alignment horizontal="center" vertical="top" readingOrder="1"/>
    </xf>
    <xf numFmtId="0" fontId="9" fillId="3" borderId="17" xfId="0" applyFont="1" applyFill="1" applyBorder="1" applyAlignment="1">
      <alignment horizontal="left" vertical="top" readingOrder="1"/>
    </xf>
    <xf numFmtId="168" fontId="9" fillId="3" borderId="18" xfId="1" quotePrefix="1" applyNumberFormat="1" applyFont="1" applyFill="1" applyBorder="1" applyAlignment="1">
      <alignment horizontal="center" vertical="center" readingOrder="1"/>
    </xf>
    <xf numFmtId="168" fontId="9" fillId="3" borderId="18" xfId="1" quotePrefix="1" applyNumberFormat="1" applyFont="1" applyFill="1" applyBorder="1" applyAlignment="1">
      <alignment vertical="center" readingOrder="1"/>
    </xf>
    <xf numFmtId="0" fontId="9" fillId="3" borderId="11" xfId="0" applyFont="1" applyFill="1" applyBorder="1" applyAlignment="1">
      <alignment horizontal="left" vertical="top" readingOrder="1"/>
    </xf>
    <xf numFmtId="168" fontId="9" fillId="3" borderId="19" xfId="1" quotePrefix="1" applyNumberFormat="1" applyFont="1" applyFill="1" applyBorder="1" applyAlignment="1">
      <alignment horizontal="center" vertical="center" readingOrder="1"/>
    </xf>
    <xf numFmtId="0" fontId="12" fillId="3" borderId="17" xfId="0" applyFont="1" applyFill="1" applyBorder="1" applyAlignment="1">
      <alignment vertical="top" readingOrder="1"/>
    </xf>
    <xf numFmtId="0" fontId="9" fillId="3" borderId="17" xfId="0" applyFont="1" applyFill="1" applyBorder="1" applyAlignment="1">
      <alignment vertical="top" readingOrder="1"/>
    </xf>
    <xf numFmtId="0" fontId="9" fillId="3" borderId="17" xfId="0" quotePrefix="1" applyFont="1" applyFill="1" applyBorder="1" applyAlignment="1">
      <alignment horizontal="left" vertical="top" readingOrder="1"/>
    </xf>
    <xf numFmtId="0" fontId="8" fillId="0" borderId="0" xfId="0" applyFont="1"/>
    <xf numFmtId="4" fontId="8" fillId="0" borderId="0" xfId="0" applyNumberFormat="1" applyFont="1"/>
    <xf numFmtId="43" fontId="8" fillId="0" borderId="0" xfId="0" applyNumberFormat="1" applyFont="1"/>
    <xf numFmtId="0" fontId="4" fillId="0" borderId="0" xfId="0" applyFont="1"/>
    <xf numFmtId="0" fontId="9" fillId="0" borderId="0" xfId="2" applyFont="1" applyAlignment="1">
      <alignment vertical="top" readingOrder="1"/>
    </xf>
    <xf numFmtId="0" fontId="8" fillId="3" borderId="0" xfId="0" applyFont="1" applyFill="1" applyAlignment="1">
      <alignment vertical="top"/>
    </xf>
    <xf numFmtId="4" fontId="8" fillId="3" borderId="0" xfId="0" applyNumberFormat="1" applyFont="1" applyFill="1" applyAlignment="1">
      <alignment vertical="top"/>
    </xf>
    <xf numFmtId="43" fontId="8" fillId="3" borderId="0" xfId="0" applyNumberFormat="1" applyFont="1" applyFill="1" applyAlignment="1">
      <alignment vertical="top"/>
    </xf>
    <xf numFmtId="0" fontId="4" fillId="3" borderId="0" xfId="0" applyFont="1" applyFill="1" applyAlignment="1">
      <alignment vertical="top"/>
    </xf>
    <xf numFmtId="0" fontId="9" fillId="0" borderId="17" xfId="0" applyFont="1" applyBorder="1" applyAlignment="1">
      <alignment horizontal="left" vertical="top" wrapText="1" readingOrder="1"/>
    </xf>
    <xf numFmtId="0" fontId="4" fillId="3" borderId="0" xfId="0" applyFont="1" applyFill="1" applyAlignment="1">
      <alignment horizontal="left" wrapText="1"/>
    </xf>
    <xf numFmtId="0" fontId="13" fillId="0" borderId="0" xfId="2" applyFont="1" applyAlignment="1">
      <alignment horizontal="left" vertical="top" wrapText="1"/>
    </xf>
    <xf numFmtId="0" fontId="8" fillId="0" borderId="0" xfId="0" applyFont="1" applyAlignment="1">
      <alignment vertical="top"/>
    </xf>
    <xf numFmtId="4" fontId="8" fillId="0" borderId="0" xfId="0" applyNumberFormat="1" applyFont="1" applyAlignment="1">
      <alignment vertical="top"/>
    </xf>
    <xf numFmtId="43" fontId="8" fillId="0" borderId="0" xfId="0" applyNumberFormat="1" applyFont="1" applyAlignment="1">
      <alignment vertical="top"/>
    </xf>
    <xf numFmtId="4" fontId="8" fillId="0" borderId="0" xfId="1" applyNumberFormat="1" applyFont="1" applyFill="1" applyAlignment="1">
      <alignment vertical="top"/>
    </xf>
    <xf numFmtId="0" fontId="14" fillId="3" borderId="0" xfId="0" applyFont="1" applyFill="1"/>
    <xf numFmtId="4" fontId="0" fillId="0" borderId="0" xfId="0" applyNumberForma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49" fontId="3" fillId="2" borderId="4" xfId="0" applyNumberFormat="1" applyFont="1" applyFill="1" applyBorder="1" applyAlignment="1">
      <alignment horizontal="left"/>
    </xf>
    <xf numFmtId="0" fontId="9" fillId="0" borderId="17" xfId="0" applyFont="1" applyBorder="1" applyAlignment="1">
      <alignment horizontal="left" vertical="top" wrapText="1" readingOrder="1"/>
    </xf>
    <xf numFmtId="0" fontId="9" fillId="0" borderId="0" xfId="0" applyFont="1" applyAlignment="1">
      <alignment horizontal="left" vertical="top" wrapText="1" readingOrder="1"/>
    </xf>
    <xf numFmtId="0" fontId="8" fillId="3" borderId="0" xfId="0" applyFont="1" applyFill="1" applyAlignment="1">
      <alignment horizontal="left" wrapText="1"/>
    </xf>
    <xf numFmtId="0" fontId="11" fillId="0" borderId="17" xfId="3" applyFont="1" applyBorder="1" applyAlignment="1">
      <alignment horizontal="left" vertical="top" readingOrder="1"/>
    </xf>
    <xf numFmtId="0" fontId="11" fillId="0" borderId="0" xfId="3" applyFont="1" applyAlignment="1">
      <alignment horizontal="left" vertical="top" readingOrder="1"/>
    </xf>
    <xf numFmtId="49" fontId="3" fillId="4" borderId="5" xfId="0" applyNumberFormat="1" applyFont="1" applyFill="1" applyBorder="1" applyAlignment="1">
      <alignment horizontal="center" vertical="top" wrapText="1"/>
    </xf>
    <xf numFmtId="0" fontId="9" fillId="3" borderId="17" xfId="0" applyFont="1" applyFill="1" applyBorder="1" applyAlignment="1">
      <alignment horizontal="left" vertical="top" wrapText="1" readingOrder="1"/>
    </xf>
    <xf numFmtId="0" fontId="9" fillId="3" borderId="0" xfId="0" applyFont="1" applyFill="1" applyAlignment="1">
      <alignment horizontal="left" vertical="top" wrapText="1" readingOrder="1"/>
    </xf>
    <xf numFmtId="0" fontId="11" fillId="3" borderId="13" xfId="0" applyFont="1" applyFill="1" applyBorder="1" applyAlignment="1">
      <alignment horizontal="center" vertical="top" readingOrder="1"/>
    </xf>
    <xf numFmtId="0" fontId="11" fillId="3" borderId="20" xfId="0" applyFont="1" applyFill="1" applyBorder="1" applyAlignment="1">
      <alignment horizontal="center" vertical="top" readingOrder="1"/>
    </xf>
    <xf numFmtId="0" fontId="9" fillId="0" borderId="17" xfId="0" applyFont="1" applyBorder="1" applyAlignment="1">
      <alignment horizontal="left" vertical="top" readingOrder="1"/>
    </xf>
    <xf numFmtId="0" fontId="9" fillId="0" borderId="0" xfId="0" applyFont="1" applyAlignment="1">
      <alignment horizontal="left" vertical="top" readingOrder="1"/>
    </xf>
    <xf numFmtId="49" fontId="3" fillId="4" borderId="5" xfId="0" applyNumberFormat="1" applyFont="1" applyFill="1" applyBorder="1" applyAlignment="1">
      <alignment horizontal="center" vertical="top"/>
    </xf>
    <xf numFmtId="0" fontId="3" fillId="4" borderId="5" xfId="0" applyFont="1" applyFill="1" applyBorder="1" applyAlignment="1">
      <alignment horizontal="center" vertical="top" wrapText="1"/>
    </xf>
    <xf numFmtId="0" fontId="2" fillId="5" borderId="15" xfId="0" applyFont="1" applyFill="1" applyBorder="1" applyAlignment="1">
      <alignment horizontal="center"/>
    </xf>
  </cellXfs>
  <cellStyles count="4">
    <cellStyle name="Comma" xfId="1" builtinId="3"/>
    <cellStyle name="Normal" xfId="0" builtinId="0"/>
    <cellStyle name="Normal 2" xfId="2" xr:uid="{D936E232-EC8E-4AA9-AC22-3637D7E40EEF}"/>
    <cellStyle name="Normal 2 2" xfId="3" xr:uid="{22805FB5-FEB3-4BCC-89B2-F95827FD6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47626</xdr:colOff>
      <xdr:row>92</xdr:row>
      <xdr:rowOff>0</xdr:rowOff>
    </xdr:from>
    <xdr:to>
      <xdr:col>3</xdr:col>
      <xdr:colOff>2047876</xdr:colOff>
      <xdr:row>96</xdr:row>
      <xdr:rowOff>145857</xdr:rowOff>
    </xdr:to>
    <xdr:pic>
      <xdr:nvPicPr>
        <xdr:cNvPr id="3" name="Graphic 8">
          <a:extLst>
            <a:ext uri="{FF2B5EF4-FFF2-40B4-BE49-F238E27FC236}">
              <a16:creationId xmlns:a16="http://schemas.microsoft.com/office/drawing/2014/main" id="{6B5B1FD9-90AC-4269-B8DF-021FC6C9D8E5}"/>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47626" y="21574125"/>
          <a:ext cx="2000250" cy="1136457"/>
        </a:xfrm>
        <a:prstGeom prst="rect">
          <a:avLst/>
        </a:prstGeom>
      </xdr:spPr>
    </xdr:pic>
    <xdr:clientData/>
  </xdr:twoCellAnchor>
  <xdr:twoCellAnchor editAs="oneCell">
    <xdr:from>
      <xdr:col>3</xdr:col>
      <xdr:colOff>119575</xdr:colOff>
      <xdr:row>78</xdr:row>
      <xdr:rowOff>21102</xdr:rowOff>
    </xdr:from>
    <xdr:to>
      <xdr:col>3</xdr:col>
      <xdr:colOff>2053150</xdr:colOff>
      <xdr:row>85</xdr:row>
      <xdr:rowOff>138431</xdr:rowOff>
    </xdr:to>
    <xdr:pic>
      <xdr:nvPicPr>
        <xdr:cNvPr id="4" name="Picture 3">
          <a:extLst>
            <a:ext uri="{FF2B5EF4-FFF2-40B4-BE49-F238E27FC236}">
              <a16:creationId xmlns:a16="http://schemas.microsoft.com/office/drawing/2014/main" id="{15B3F567-DEB1-410D-A48C-CF3FECB59B8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575" y="18238764"/>
          <a:ext cx="1933575" cy="12497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042D89B-8860-4F14-8ADE-E66F5A3A7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8D9D-47CF-465C-A858-5197925D8F96}">
  <sheetPr>
    <pageSetUpPr fitToPage="1"/>
  </sheetPr>
  <dimension ref="A1:N98"/>
  <sheetViews>
    <sheetView showGridLines="0" tabSelected="1" topLeftCell="D76" zoomScaleNormal="100" zoomScaleSheetLayoutView="100" workbookViewId="0">
      <selection activeCell="D79" sqref="D79"/>
    </sheetView>
  </sheetViews>
  <sheetFormatPr defaultColWidth="9.09765625" defaultRowHeight="12.75" x14ac:dyDescent="0.25"/>
  <cols>
    <col min="1" max="2" width="0" style="1" hidden="1" customWidth="1"/>
    <col min="3" max="3" width="14.09765625" style="1" hidden="1" customWidth="1"/>
    <col min="4" max="4" width="65.8984375" style="1" customWidth="1"/>
    <col min="5" max="5" width="17.8984375" style="1" customWidth="1"/>
    <col min="6" max="6" width="16" style="1" bestFit="1" customWidth="1"/>
    <col min="7" max="7" width="15.09765625" style="27" customWidth="1"/>
    <col min="8" max="9" width="12.8984375" style="28" bestFit="1" customWidth="1"/>
    <col min="10" max="10" width="11.8984375" style="27" customWidth="1"/>
    <col min="11" max="12" width="9.09765625" style="1"/>
    <col min="13" max="14" width="0" style="1" hidden="1" customWidth="1"/>
    <col min="15" max="21" width="9.09765625" style="1"/>
    <col min="22" max="22" width="107.8984375" style="1" bestFit="1" customWidth="1"/>
    <col min="23" max="16384" width="9.09765625" style="1"/>
  </cols>
  <sheetData>
    <row r="1" spans="4:12" ht="18.149999999999999" customHeight="1" x14ac:dyDescent="0.25">
      <c r="D1" s="81" t="s">
        <v>0</v>
      </c>
      <c r="E1" s="82"/>
      <c r="F1" s="82"/>
      <c r="G1" s="82"/>
      <c r="H1" s="82"/>
      <c r="I1" s="82"/>
      <c r="J1" s="82"/>
      <c r="K1" s="82"/>
      <c r="L1" s="83"/>
    </row>
    <row r="2" spans="4:12" ht="18.149999999999999" customHeight="1" x14ac:dyDescent="0.25">
      <c r="D2" s="81" t="s">
        <v>1</v>
      </c>
      <c r="E2" s="82"/>
      <c r="F2" s="82"/>
      <c r="G2" s="82"/>
      <c r="H2" s="82"/>
      <c r="I2" s="82"/>
      <c r="J2" s="82"/>
      <c r="K2" s="82"/>
      <c r="L2" s="83"/>
    </row>
    <row r="3" spans="4:12" ht="28.55" customHeight="1" x14ac:dyDescent="0.25">
      <c r="D3" s="84" t="s">
        <v>2</v>
      </c>
      <c r="E3" s="85"/>
      <c r="F3" s="85"/>
      <c r="G3" s="85"/>
      <c r="H3" s="85"/>
      <c r="I3" s="85"/>
      <c r="J3" s="85"/>
      <c r="K3" s="85"/>
      <c r="L3" s="86"/>
    </row>
    <row r="4" spans="4:12" ht="18.149999999999999" customHeight="1" x14ac:dyDescent="0.25">
      <c r="D4" s="81" t="s">
        <v>3</v>
      </c>
      <c r="E4" s="82"/>
      <c r="F4" s="82"/>
      <c r="G4" s="82"/>
      <c r="H4" s="82"/>
      <c r="I4" s="82"/>
      <c r="J4" s="82"/>
      <c r="K4" s="82"/>
      <c r="L4" s="83"/>
    </row>
    <row r="5" spans="4:12" ht="21.05" customHeight="1" x14ac:dyDescent="0.25">
      <c r="D5" s="87"/>
      <c r="E5" s="87"/>
      <c r="F5" s="87"/>
      <c r="G5" s="87"/>
      <c r="H5" s="87"/>
      <c r="I5" s="87"/>
      <c r="J5" s="87"/>
      <c r="K5" s="87"/>
      <c r="L5" s="87"/>
    </row>
    <row r="6" spans="4:12" ht="46.55" customHeight="1" x14ac:dyDescent="0.25">
      <c r="D6" s="100" t="s">
        <v>4</v>
      </c>
      <c r="E6" s="100" t="s">
        <v>5</v>
      </c>
      <c r="F6" s="100" t="s">
        <v>6</v>
      </c>
      <c r="G6" s="100" t="s">
        <v>7</v>
      </c>
      <c r="H6" s="101" t="s">
        <v>8</v>
      </c>
      <c r="I6" s="93" t="s">
        <v>9</v>
      </c>
      <c r="J6" s="93" t="s">
        <v>10</v>
      </c>
      <c r="K6" s="2" t="s">
        <v>11</v>
      </c>
      <c r="L6" s="3"/>
    </row>
    <row r="7" spans="4:12" x14ac:dyDescent="0.25">
      <c r="D7" s="100"/>
      <c r="E7" s="100"/>
      <c r="F7" s="100"/>
      <c r="G7" s="100"/>
      <c r="H7" s="101"/>
      <c r="I7" s="93"/>
      <c r="J7" s="93"/>
      <c r="K7" s="4" t="s">
        <v>12</v>
      </c>
      <c r="L7" s="5" t="s">
        <v>13</v>
      </c>
    </row>
    <row r="8" spans="4:12" ht="18.149999999999999" customHeight="1" x14ac:dyDescent="0.25">
      <c r="D8" s="6" t="s">
        <v>14</v>
      </c>
      <c r="E8" s="7"/>
      <c r="F8" s="7"/>
      <c r="G8" s="7"/>
      <c r="H8" s="7"/>
      <c r="I8" s="7"/>
      <c r="J8" s="7"/>
      <c r="K8" s="8"/>
      <c r="L8" s="9"/>
    </row>
    <row r="9" spans="4:12" ht="18.149999999999999" customHeight="1" x14ac:dyDescent="0.25">
      <c r="D9" s="6" t="s">
        <v>15</v>
      </c>
      <c r="E9" s="7"/>
      <c r="F9" s="7"/>
      <c r="G9" s="7"/>
      <c r="H9" s="7"/>
      <c r="I9" s="7"/>
      <c r="J9" s="7"/>
      <c r="K9" s="8"/>
      <c r="L9" s="9"/>
    </row>
    <row r="10" spans="4:12" ht="18.149999999999999" customHeight="1" x14ac:dyDescent="0.25">
      <c r="D10" s="10" t="s">
        <v>16</v>
      </c>
      <c r="E10" s="11"/>
      <c r="F10" s="11"/>
      <c r="G10" s="11"/>
      <c r="H10" s="11"/>
      <c r="I10" s="11"/>
      <c r="J10" s="11"/>
      <c r="K10" s="12"/>
      <c r="L10" s="13"/>
    </row>
    <row r="11" spans="4:12" ht="18.149999999999999" customHeight="1" x14ac:dyDescent="0.25">
      <c r="D11" s="14" t="s">
        <v>17</v>
      </c>
      <c r="E11" s="14" t="s">
        <v>18</v>
      </c>
      <c r="F11" s="14" t="s">
        <v>19</v>
      </c>
      <c r="G11" s="15">
        <v>50</v>
      </c>
      <c r="H11" s="15">
        <v>491.76582189999999</v>
      </c>
      <c r="I11" s="16">
        <v>9.01E-2</v>
      </c>
      <c r="J11" s="17">
        <v>7.6599000000000004</v>
      </c>
      <c r="K11" s="18"/>
      <c r="L11" s="9"/>
    </row>
    <row r="12" spans="4:12" ht="18.149999999999999" customHeight="1" x14ac:dyDescent="0.25">
      <c r="D12" s="19" t="s">
        <v>20</v>
      </c>
      <c r="E12" s="20"/>
      <c r="F12" s="20"/>
      <c r="G12" s="19"/>
      <c r="H12" s="21">
        <v>491.76582189999999</v>
      </c>
      <c r="I12" s="22">
        <v>9.01E-2</v>
      </c>
      <c r="J12" s="20"/>
      <c r="K12" s="23"/>
      <c r="L12" s="24"/>
    </row>
    <row r="13" spans="4:12" ht="18.149999999999999" customHeight="1" x14ac:dyDescent="0.25">
      <c r="D13" s="10" t="s">
        <v>21</v>
      </c>
      <c r="E13" s="11"/>
      <c r="F13" s="11"/>
      <c r="G13" s="11"/>
      <c r="H13" s="11"/>
      <c r="I13" s="11"/>
      <c r="J13" s="11"/>
      <c r="K13" s="12"/>
      <c r="L13" s="13"/>
    </row>
    <row r="14" spans="4:12" ht="18.149999999999999" customHeight="1" x14ac:dyDescent="0.25">
      <c r="D14" s="14" t="s">
        <v>22</v>
      </c>
      <c r="E14" s="14" t="s">
        <v>23</v>
      </c>
      <c r="F14" s="14" t="s">
        <v>24</v>
      </c>
      <c r="G14" s="15">
        <v>1000000</v>
      </c>
      <c r="H14" s="15">
        <v>1023.164</v>
      </c>
      <c r="I14" s="16">
        <v>0.18740000000000001</v>
      </c>
      <c r="J14" s="17">
        <v>7.3132999999999999</v>
      </c>
      <c r="K14" s="8"/>
      <c r="L14" s="9"/>
    </row>
    <row r="15" spans="4:12" ht="18.149999999999999" customHeight="1" x14ac:dyDescent="0.25">
      <c r="D15" s="14" t="s">
        <v>25</v>
      </c>
      <c r="E15" s="14" t="s">
        <v>26</v>
      </c>
      <c r="F15" s="14" t="s">
        <v>24</v>
      </c>
      <c r="G15" s="15">
        <v>1000000</v>
      </c>
      <c r="H15" s="15">
        <v>965.09688889999995</v>
      </c>
      <c r="I15" s="16">
        <v>0.1767</v>
      </c>
      <c r="J15" s="17">
        <v>7.1618000000000004</v>
      </c>
      <c r="K15" s="8"/>
      <c r="L15" s="9"/>
    </row>
    <row r="16" spans="4:12" ht="18.149999999999999" customHeight="1" x14ac:dyDescent="0.25">
      <c r="D16" s="14" t="s">
        <v>27</v>
      </c>
      <c r="E16" s="14" t="s">
        <v>28</v>
      </c>
      <c r="F16" s="14" t="s">
        <v>24</v>
      </c>
      <c r="G16" s="15">
        <v>500000</v>
      </c>
      <c r="H16" s="15">
        <v>520.11900000000003</v>
      </c>
      <c r="I16" s="16">
        <v>9.5200000000000007E-2</v>
      </c>
      <c r="J16" s="17">
        <v>7.1574999999999998</v>
      </c>
      <c r="K16" s="8"/>
      <c r="L16" s="9"/>
    </row>
    <row r="17" spans="1:14" ht="18.149999999999999" customHeight="1" x14ac:dyDescent="0.25">
      <c r="D17" s="14" t="s">
        <v>29</v>
      </c>
      <c r="E17" s="14" t="s">
        <v>30</v>
      </c>
      <c r="F17" s="14" t="s">
        <v>24</v>
      </c>
      <c r="G17" s="15">
        <v>500000</v>
      </c>
      <c r="H17" s="15">
        <v>488.63436109999998</v>
      </c>
      <c r="I17" s="16">
        <v>8.9499999999999996E-2</v>
      </c>
      <c r="J17" s="17">
        <v>7.2317</v>
      </c>
      <c r="K17" s="8"/>
      <c r="L17" s="9"/>
    </row>
    <row r="18" spans="1:14" ht="18.149999999999999" customHeight="1" x14ac:dyDescent="0.25">
      <c r="D18" s="14" t="s">
        <v>31</v>
      </c>
      <c r="E18" s="14" t="s">
        <v>32</v>
      </c>
      <c r="F18" s="14" t="s">
        <v>24</v>
      </c>
      <c r="G18" s="15">
        <v>500000</v>
      </c>
      <c r="H18" s="15">
        <v>477.1046667</v>
      </c>
      <c r="I18" s="16">
        <v>8.7400000000000005E-2</v>
      </c>
      <c r="J18" s="17">
        <v>7.4317000000000002</v>
      </c>
      <c r="K18" s="8"/>
      <c r="L18" s="9"/>
    </row>
    <row r="19" spans="1:14" ht="18.149999999999999" customHeight="1" x14ac:dyDescent="0.25">
      <c r="D19" s="19" t="s">
        <v>20</v>
      </c>
      <c r="E19" s="20"/>
      <c r="F19" s="20"/>
      <c r="G19" s="19"/>
      <c r="H19" s="21">
        <v>3474.1189167000002</v>
      </c>
      <c r="I19" s="22">
        <v>0.63619999999999999</v>
      </c>
      <c r="J19" s="20"/>
      <c r="K19" s="23"/>
      <c r="L19" s="24"/>
    </row>
    <row r="20" spans="1:14" ht="18.149999999999999" customHeight="1" x14ac:dyDescent="0.25">
      <c r="D20" s="19" t="s">
        <v>33</v>
      </c>
      <c r="E20" s="14"/>
      <c r="F20" s="14"/>
      <c r="G20" s="14"/>
      <c r="H20" s="21">
        <v>1498.3495949999999</v>
      </c>
      <c r="I20" s="22">
        <v>0.27439999999999998</v>
      </c>
      <c r="J20" s="25">
        <v>5.8594999999999997</v>
      </c>
      <c r="K20" s="8"/>
      <c r="L20" s="9"/>
    </row>
    <row r="21" spans="1:14" ht="18.149999999999999" customHeight="1" x14ac:dyDescent="0.25">
      <c r="D21" s="14" t="s">
        <v>34</v>
      </c>
      <c r="E21" s="7"/>
      <c r="F21" s="7"/>
      <c r="G21" s="7"/>
      <c r="H21" s="15">
        <v>-3.5586430000007199</v>
      </c>
      <c r="I21" s="16">
        <v>-7.0000000000007404E-4</v>
      </c>
      <c r="J21" s="17">
        <v>5.8594999999999997</v>
      </c>
      <c r="K21" s="8"/>
      <c r="L21" s="9"/>
    </row>
    <row r="22" spans="1:14" ht="18.149999999999999" customHeight="1" x14ac:dyDescent="0.25">
      <c r="D22" s="19" t="s">
        <v>35</v>
      </c>
      <c r="E22" s="7"/>
      <c r="F22" s="7"/>
      <c r="G22" s="7"/>
      <c r="H22" s="21">
        <v>5460.6756906000001</v>
      </c>
      <c r="I22" s="22">
        <v>1</v>
      </c>
      <c r="J22" s="7"/>
      <c r="K22" s="8"/>
      <c r="L22" s="9"/>
    </row>
    <row r="23" spans="1:14" ht="18.149999999999999" customHeight="1" x14ac:dyDescent="0.25">
      <c r="D23" s="26" t="s">
        <v>36</v>
      </c>
    </row>
    <row r="24" spans="1:14" ht="18.149999999999999" customHeight="1" x14ac:dyDescent="0.25">
      <c r="D24" s="29" t="s">
        <v>37</v>
      </c>
    </row>
    <row r="25" spans="1:14" ht="18.149999999999999" customHeight="1" x14ac:dyDescent="0.25">
      <c r="D25" s="30" t="s">
        <v>38</v>
      </c>
      <c r="E25" s="31"/>
      <c r="F25" s="31"/>
      <c r="G25" s="32"/>
      <c r="H25" s="33"/>
      <c r="I25" s="33"/>
      <c r="J25" s="32"/>
    </row>
    <row r="26" spans="1:14" ht="18.149999999999999" customHeight="1" x14ac:dyDescent="0.25">
      <c r="D26" s="89" t="s">
        <v>39</v>
      </c>
      <c r="E26" s="89"/>
      <c r="F26" s="89"/>
      <c r="G26" s="89"/>
      <c r="H26" s="89"/>
      <c r="I26" s="89"/>
      <c r="J26" s="32"/>
    </row>
    <row r="27" spans="1:14" ht="18.149999999999999" customHeight="1" x14ac:dyDescent="0.25">
      <c r="D27" s="34" t="s">
        <v>40</v>
      </c>
      <c r="E27" s="35"/>
      <c r="F27" s="35"/>
      <c r="G27" s="36"/>
      <c r="H27" s="37"/>
      <c r="I27" s="33"/>
      <c r="J27" s="32"/>
    </row>
    <row r="28" spans="1:14" ht="28.55" customHeight="1" x14ac:dyDescent="0.25">
      <c r="A28" s="1" t="s">
        <v>41</v>
      </c>
      <c r="B28" s="1" t="s">
        <v>42</v>
      </c>
      <c r="C28" s="1" t="s">
        <v>43</v>
      </c>
      <c r="D28" s="38" t="s">
        <v>44</v>
      </c>
      <c r="E28" s="39" t="s">
        <v>45</v>
      </c>
      <c r="F28" s="40" t="s">
        <v>46</v>
      </c>
      <c r="G28" s="31"/>
      <c r="H28" s="33"/>
      <c r="I28" s="33"/>
      <c r="J28" s="32"/>
    </row>
    <row r="29" spans="1:14" ht="18.149999999999999" customHeight="1" x14ac:dyDescent="0.25">
      <c r="A29" s="1" t="str">
        <f>_xlfn.XLOOKUP(C29,[1]Mapping!B:B,[1]Mapping!A:A)</f>
        <v>Y0DZSG</v>
      </c>
      <c r="B29" s="1">
        <f>VLOOKUP(C29,[1]Mapping!B:N,13,0)</f>
        <v>106736</v>
      </c>
      <c r="C29" s="1" t="s">
        <v>47</v>
      </c>
      <c r="D29" s="41" t="s">
        <v>48</v>
      </c>
      <c r="E29" s="42">
        <f>VLOOKUP(B29,'[1]AMFI 30.09.22'!B:F,5,0)</f>
        <v>27.545500000000001</v>
      </c>
      <c r="F29" s="42">
        <v>27.757400000000001</v>
      </c>
      <c r="G29" s="31"/>
      <c r="H29" s="33"/>
      <c r="I29" s="33"/>
      <c r="J29" s="32"/>
      <c r="M29" s="1">
        <f>_xlfn.XLOOKUP(B29,'[1]AMFI 30.09.22'!B:B,'[1]AMFI 30.09.22'!K:K)</f>
        <v>27.757400000000001</v>
      </c>
      <c r="N29" s="1" t="b">
        <f>F29=M29</f>
        <v>1</v>
      </c>
    </row>
    <row r="30" spans="1:14" ht="18.149999999999999" customHeight="1" x14ac:dyDescent="0.25">
      <c r="A30" s="1">
        <f>_xlfn.XLOOKUP(C30,[1]Mapping!B:B,[1]Mapping!A:A)</f>
        <v>0</v>
      </c>
      <c r="B30" s="1">
        <f>VLOOKUP(C30,[1]Mapping!B:N,13,0)</f>
        <v>100000</v>
      </c>
      <c r="C30" s="1" t="s">
        <v>49</v>
      </c>
      <c r="D30" s="43" t="s">
        <v>50</v>
      </c>
      <c r="E30" s="44" t="str">
        <f>VLOOKUP(B30,'[1]AMFI 30.09.22'!B:F,5,0)</f>
        <v>!</v>
      </c>
      <c r="F30" s="44" t="s">
        <v>51</v>
      </c>
      <c r="G30" s="31"/>
      <c r="H30" s="33"/>
      <c r="I30" s="33"/>
      <c r="J30" s="32"/>
      <c r="M30" s="1" t="str">
        <f>_xlfn.XLOOKUP(B30,'[1]AMFI 30.09.22'!B:B,'[1]AMFI 30.09.22'!K:K)</f>
        <v>!</v>
      </c>
      <c r="N30" s="1" t="b">
        <f t="shared" ref="N30:N43" si="0">F30=M30</f>
        <v>1</v>
      </c>
    </row>
    <row r="31" spans="1:14" ht="18.149999999999999" customHeight="1" x14ac:dyDescent="0.25">
      <c r="A31" s="1" t="str">
        <f>_xlfn.XLOOKUP(C31,[1]Mapping!B:B,[1]Mapping!A:A)</f>
        <v>Y0DZSMD</v>
      </c>
      <c r="B31" s="1">
        <f>VLOOKUP(C31,[1]Mapping!B:N,13,0)</f>
        <v>106741</v>
      </c>
      <c r="C31" s="1" t="s">
        <v>52</v>
      </c>
      <c r="D31" s="43" t="s">
        <v>53</v>
      </c>
      <c r="E31" s="44">
        <f>VLOOKUP(B31,'[1]AMFI 30.09.22'!B:F,5,0)</f>
        <v>17.295000000000002</v>
      </c>
      <c r="F31" s="44">
        <v>17.551400000000001</v>
      </c>
      <c r="G31" s="31"/>
      <c r="H31" s="33"/>
      <c r="I31" s="33"/>
      <c r="J31" s="32"/>
      <c r="M31" s="1">
        <f>_xlfn.XLOOKUP(B31,'[1]AMFI 30.09.22'!B:B,'[1]AMFI 30.09.22'!K:K)</f>
        <v>17.551400000000001</v>
      </c>
      <c r="N31" s="1" t="b">
        <f t="shared" si="0"/>
        <v>1</v>
      </c>
    </row>
    <row r="32" spans="1:14" ht="18.149999999999999" customHeight="1" x14ac:dyDescent="0.25">
      <c r="A32" s="1" t="str">
        <f>_xlfn.XLOOKUP(C32,[1]Mapping!B:B,[1]Mapping!A:A)</f>
        <v>Y0DZSQD</v>
      </c>
      <c r="B32" s="1">
        <f>VLOOKUP(C32,[1]Mapping!B:N,13,0)</f>
        <v>108220</v>
      </c>
      <c r="C32" s="1" t="s">
        <v>54</v>
      </c>
      <c r="D32" s="43" t="s">
        <v>55</v>
      </c>
      <c r="E32" s="44">
        <f>VLOOKUP(B32,'[1]AMFI 30.09.22'!B:F,5,0)</f>
        <v>16.8049</v>
      </c>
      <c r="F32" s="44">
        <v>16.934100000000001</v>
      </c>
      <c r="G32" s="31"/>
      <c r="H32" s="33"/>
      <c r="I32" s="33"/>
      <c r="J32" s="32"/>
      <c r="M32" s="1">
        <f>_xlfn.XLOOKUP(B32,'[1]AMFI 30.09.22'!B:B,'[1]AMFI 30.09.22'!K:K)</f>
        <v>16.934100000000001</v>
      </c>
      <c r="N32" s="1" t="b">
        <f t="shared" si="0"/>
        <v>1</v>
      </c>
    </row>
    <row r="33" spans="1:14" ht="18.149999999999999" customHeight="1" x14ac:dyDescent="0.25">
      <c r="A33" s="1" t="str">
        <f>_xlfn.XLOOKUP(C33,[1]Mapping!B:B,[1]Mapping!A:A)</f>
        <v>Y0DZSHD</v>
      </c>
      <c r="B33" s="1">
        <f>VLOOKUP(C33,[1]Mapping!B:N,13,0)</f>
        <v>110440</v>
      </c>
      <c r="C33" s="1" t="s">
        <v>56</v>
      </c>
      <c r="D33" s="43" t="s">
        <v>57</v>
      </c>
      <c r="E33" s="44">
        <f>VLOOKUP(B33,'[1]AMFI 30.09.22'!B:F,5,0)</f>
        <v>19.4803</v>
      </c>
      <c r="F33" s="44">
        <v>19.630500000000001</v>
      </c>
      <c r="G33" s="31"/>
      <c r="H33" s="33"/>
      <c r="I33" s="33"/>
      <c r="J33" s="32"/>
      <c r="M33" s="1">
        <f>_xlfn.XLOOKUP(B33,'[1]AMFI 30.09.22'!B:B,'[1]AMFI 30.09.22'!K:K)</f>
        <v>19.630500000000001</v>
      </c>
      <c r="N33" s="1" t="b">
        <f t="shared" si="0"/>
        <v>1</v>
      </c>
    </row>
    <row r="34" spans="1:14" ht="18.149999999999999" customHeight="1" x14ac:dyDescent="0.25">
      <c r="A34" s="1" t="str">
        <f>_xlfn.XLOOKUP(C34,[1]Mapping!B:B,[1]Mapping!A:A)</f>
        <v>Y0DZRG</v>
      </c>
      <c r="B34" s="1">
        <f>VLOOKUP(C34,[1]Mapping!B:N,13,0)</f>
        <v>106737</v>
      </c>
      <c r="C34" s="1" t="s">
        <v>58</v>
      </c>
      <c r="D34" s="43" t="s">
        <v>59</v>
      </c>
      <c r="E34" s="44">
        <f>VLOOKUP(B34,'[1]AMFI 30.09.22'!B:F,5,0)</f>
        <v>28.738</v>
      </c>
      <c r="F34" s="44">
        <v>28.922699999999999</v>
      </c>
      <c r="G34" s="31"/>
      <c r="H34" s="33"/>
      <c r="I34" s="33"/>
      <c r="J34" s="32"/>
      <c r="M34" s="1">
        <f>_xlfn.XLOOKUP(B34,'[1]AMFI 30.09.22'!B:B,'[1]AMFI 30.09.22'!K:K)</f>
        <v>28.922699999999999</v>
      </c>
      <c r="N34" s="1" t="b">
        <f t="shared" si="0"/>
        <v>1</v>
      </c>
    </row>
    <row r="35" spans="1:14" ht="18.149999999999999" customHeight="1" x14ac:dyDescent="0.25">
      <c r="A35" s="1" t="str">
        <f>_xlfn.XLOOKUP(C35,[1]Mapping!B:B,[1]Mapping!A:A)</f>
        <v>Y0DZRFD</v>
      </c>
      <c r="B35" s="1">
        <f>VLOOKUP(C35,[1]Mapping!B:N,13,0)</f>
        <v>106738</v>
      </c>
      <c r="C35" s="1" t="s">
        <v>60</v>
      </c>
      <c r="D35" s="43" t="s">
        <v>61</v>
      </c>
      <c r="E35" s="44">
        <f>VLOOKUP(B35,'[1]AMFI 30.09.22'!B:F,5,0)</f>
        <v>10.52</v>
      </c>
      <c r="F35" s="44">
        <v>10.5876</v>
      </c>
      <c r="G35" s="31"/>
      <c r="H35" s="33"/>
      <c r="I35" s="33"/>
      <c r="J35" s="32"/>
      <c r="M35" s="1">
        <f>_xlfn.XLOOKUP(B35,'[1]AMFI 30.09.22'!B:B,'[1]AMFI 30.09.22'!K:K)</f>
        <v>10.5876</v>
      </c>
      <c r="N35" s="1" t="b">
        <f t="shared" si="0"/>
        <v>1</v>
      </c>
    </row>
    <row r="36" spans="1:14" ht="18.149999999999999" customHeight="1" x14ac:dyDescent="0.25">
      <c r="A36" s="1" t="str">
        <f>_xlfn.XLOOKUP(C36,[1]Mapping!B:B,[1]Mapping!A:A)</f>
        <v>Y0DZRMD</v>
      </c>
      <c r="B36" s="1">
        <f>VLOOKUP(C36,[1]Mapping!B:N,13,0)</f>
        <v>106739</v>
      </c>
      <c r="C36" s="1" t="s">
        <v>62</v>
      </c>
      <c r="D36" s="43" t="s">
        <v>63</v>
      </c>
      <c r="E36" s="44">
        <f>VLOOKUP(B36,'[1]AMFI 30.09.22'!B:F,5,0)</f>
        <v>10.5288</v>
      </c>
      <c r="F36" s="44">
        <v>10.596500000000001</v>
      </c>
      <c r="G36" s="31"/>
      <c r="H36" s="33"/>
      <c r="I36" s="33"/>
      <c r="J36" s="32"/>
      <c r="M36" s="1">
        <f>_xlfn.XLOOKUP(B36,'[1]AMFI 30.09.22'!B:B,'[1]AMFI 30.09.22'!K:K)</f>
        <v>10.596500000000001</v>
      </c>
      <c r="N36" s="1" t="b">
        <f t="shared" si="0"/>
        <v>1</v>
      </c>
    </row>
    <row r="37" spans="1:14" ht="18.149999999999999" customHeight="1" x14ac:dyDescent="0.25">
      <c r="A37" s="1" t="str">
        <f>_xlfn.XLOOKUP(C37,[1]Mapping!B:B,[1]Mapping!A:A)</f>
        <v>Y0DZRQD</v>
      </c>
      <c r="B37" s="1">
        <f>VLOOKUP(C37,[1]Mapping!B:N,13,0)</f>
        <v>110438</v>
      </c>
      <c r="C37" s="1" t="s">
        <v>64</v>
      </c>
      <c r="D37" s="43" t="s">
        <v>65</v>
      </c>
      <c r="E37" s="44">
        <f>VLOOKUP(B37,'[1]AMFI 30.09.22'!B:F,5,0)</f>
        <v>14.2445</v>
      </c>
      <c r="F37" s="44">
        <v>14.5374</v>
      </c>
      <c r="G37" s="31"/>
      <c r="H37" s="33"/>
      <c r="I37" s="33"/>
      <c r="J37" s="32"/>
      <c r="M37" s="1">
        <f>_xlfn.XLOOKUP(B37,'[1]AMFI 30.09.22'!B:B,'[1]AMFI 30.09.22'!K:K)</f>
        <v>14.5374</v>
      </c>
      <c r="N37" s="1" t="b">
        <f t="shared" si="0"/>
        <v>1</v>
      </c>
    </row>
    <row r="38" spans="1:14" ht="18.149999999999999" customHeight="1" x14ac:dyDescent="0.25">
      <c r="A38" s="1" t="str">
        <f>_xlfn.XLOOKUP(C38,[1]Mapping!B:B,[1]Mapping!A:A)</f>
        <v>Y0DZRHD</v>
      </c>
      <c r="B38" s="1">
        <f>VLOOKUP(C38,[1]Mapping!B:N,13,0)</f>
        <v>110439</v>
      </c>
      <c r="C38" s="1" t="s">
        <v>66</v>
      </c>
      <c r="D38" s="43" t="s">
        <v>67</v>
      </c>
      <c r="E38" s="44">
        <f>VLOOKUP(B38,'[1]AMFI 30.09.22'!B:F,5,0)</f>
        <v>10.8566</v>
      </c>
      <c r="F38" s="44">
        <v>11.3291</v>
      </c>
      <c r="G38" s="31"/>
      <c r="H38" s="33"/>
      <c r="I38" s="33"/>
      <c r="J38" s="32"/>
      <c r="M38" s="1">
        <f>_xlfn.XLOOKUP(B38,'[1]AMFI 30.09.22'!B:B,'[1]AMFI 30.09.22'!K:K)</f>
        <v>11.3291</v>
      </c>
      <c r="N38" s="1" t="b">
        <f t="shared" si="0"/>
        <v>1</v>
      </c>
    </row>
    <row r="39" spans="1:14" ht="18.149999999999999" customHeight="1" x14ac:dyDescent="0.25">
      <c r="A39" s="1" t="str">
        <f>_xlfn.XLOOKUP(C39,[1]Mapping!B:B,[1]Mapping!A:A)</f>
        <v>Y0DZDGR</v>
      </c>
      <c r="B39" s="1">
        <f>VLOOKUP(C39,[1]Mapping!B:N,13,0)</f>
        <v>120048</v>
      </c>
      <c r="C39" s="1" t="s">
        <v>68</v>
      </c>
      <c r="D39" s="43" t="s">
        <v>69</v>
      </c>
      <c r="E39" s="44">
        <f>VLOOKUP(B39,'[1]AMFI 30.09.22'!B:F,5,0)</f>
        <v>30.975200000000001</v>
      </c>
      <c r="F39" s="44">
        <v>31.050899999999999</v>
      </c>
      <c r="G39" s="31"/>
      <c r="H39" s="33"/>
      <c r="I39" s="33"/>
      <c r="J39" s="32"/>
      <c r="M39" s="1">
        <f>_xlfn.XLOOKUP(B39,'[1]AMFI 30.09.22'!B:B,'[1]AMFI 30.09.22'!K:K)</f>
        <v>31.050899999999999</v>
      </c>
      <c r="N39" s="1" t="b">
        <f t="shared" si="0"/>
        <v>1</v>
      </c>
    </row>
    <row r="40" spans="1:14" ht="18.149999999999999" customHeight="1" x14ac:dyDescent="0.25">
      <c r="A40" s="1">
        <f>_xlfn.XLOOKUP(C40,[1]Mapping!B:B,[1]Mapping!A:A)</f>
        <v>0</v>
      </c>
      <c r="B40" s="1">
        <f>VLOOKUP(C40,[1]Mapping!B:N,13,0)</f>
        <v>100001</v>
      </c>
      <c r="C40" s="1" t="s">
        <v>70</v>
      </c>
      <c r="D40" s="43" t="s">
        <v>71</v>
      </c>
      <c r="E40" s="44" t="str">
        <f>VLOOKUP(B40,'[1]AMFI 30.09.22'!B:F,5,0)</f>
        <v>!</v>
      </c>
      <c r="F40" s="44" t="s">
        <v>51</v>
      </c>
      <c r="G40" s="31"/>
      <c r="H40" s="33"/>
      <c r="I40" s="33"/>
      <c r="J40" s="32"/>
      <c r="M40" s="1" t="str">
        <f>_xlfn.XLOOKUP(B40,'[1]AMFI 30.09.22'!B:B,'[1]AMFI 30.09.22'!K:K)</f>
        <v>!</v>
      </c>
      <c r="N40" s="1" t="b">
        <f t="shared" si="0"/>
        <v>1</v>
      </c>
    </row>
    <row r="41" spans="1:14" ht="18.149999999999999" customHeight="1" x14ac:dyDescent="0.25">
      <c r="A41" s="1" t="str">
        <f>_xlfn.XLOOKUP(C41,[1]Mapping!B:B,[1]Mapping!A:A)</f>
        <v>Y0DZDMD</v>
      </c>
      <c r="B41" s="1">
        <f>VLOOKUP(C41,[1]Mapping!B:N,13,0)</f>
        <v>120050</v>
      </c>
      <c r="C41" s="1" t="s">
        <v>72</v>
      </c>
      <c r="D41" s="43" t="s">
        <v>73</v>
      </c>
      <c r="E41" s="44">
        <f>VLOOKUP(B41,'[1]AMFI 30.09.22'!B:F,5,0)</f>
        <v>10.519299999999999</v>
      </c>
      <c r="F41" s="44">
        <v>10.6266</v>
      </c>
      <c r="G41" s="31"/>
      <c r="H41" s="33"/>
      <c r="I41" s="33"/>
      <c r="J41" s="32"/>
      <c r="M41" s="1">
        <f>_xlfn.XLOOKUP(B41,'[1]AMFI 30.09.22'!B:B,'[1]AMFI 30.09.22'!K:K)</f>
        <v>10.6266</v>
      </c>
      <c r="N41" s="1" t="b">
        <f t="shared" si="0"/>
        <v>1</v>
      </c>
    </row>
    <row r="42" spans="1:14" ht="18.149999999999999" customHeight="1" x14ac:dyDescent="0.25">
      <c r="A42" s="1" t="str">
        <f>_xlfn.XLOOKUP(C42,[1]Mapping!B:B,[1]Mapping!A:A)</f>
        <v>Y0DZDQD</v>
      </c>
      <c r="B42" s="1">
        <f>VLOOKUP(C42,[1]Mapping!B:N,13,0)</f>
        <v>120051</v>
      </c>
      <c r="C42" s="1" t="s">
        <v>74</v>
      </c>
      <c r="D42" s="43" t="s">
        <v>75</v>
      </c>
      <c r="E42" s="44">
        <f>VLOOKUP(B42,'[1]AMFI 30.09.22'!B:F,5,0)</f>
        <v>11.0923</v>
      </c>
      <c r="F42" s="44">
        <v>11.5258</v>
      </c>
      <c r="G42" s="31"/>
      <c r="H42" s="33"/>
      <c r="I42" s="33"/>
      <c r="J42" s="32"/>
      <c r="M42" s="1">
        <f>_xlfn.XLOOKUP(B42,'[1]AMFI 30.09.22'!B:B,'[1]AMFI 30.09.22'!K:K)</f>
        <v>11.5258</v>
      </c>
      <c r="N42" s="1" t="b">
        <f t="shared" si="0"/>
        <v>1</v>
      </c>
    </row>
    <row r="43" spans="1:14" ht="18.149999999999999" customHeight="1" x14ac:dyDescent="0.25">
      <c r="A43" s="1" t="str">
        <f>_xlfn.XLOOKUP(C43,[1]Mapping!B:B,[1]Mapping!A:A)</f>
        <v>Y0DZDHD</v>
      </c>
      <c r="B43" s="1">
        <f>VLOOKUP(C43,[1]Mapping!B:N,13,0)</f>
        <v>120049</v>
      </c>
      <c r="C43" s="1" t="s">
        <v>76</v>
      </c>
      <c r="D43" s="34" t="s">
        <v>77</v>
      </c>
      <c r="E43" s="45">
        <f>VLOOKUP(B43,'[1]AMFI 30.09.22'!B:F,5,0)</f>
        <v>9.9841999999999995</v>
      </c>
      <c r="F43" s="45" t="s">
        <v>51</v>
      </c>
      <c r="G43" s="31"/>
      <c r="H43" s="33"/>
      <c r="I43" s="33"/>
      <c r="J43" s="32"/>
      <c r="M43" s="1" t="e">
        <f>_xlfn.XLOOKUP(B43,'[1]AMFI 30.09.22'!B:B,'[1]AMFI 30.09.22'!K:K)</f>
        <v>#N/A</v>
      </c>
      <c r="N43" s="1" t="e">
        <f t="shared" si="0"/>
        <v>#N/A</v>
      </c>
    </row>
    <row r="44" spans="1:14" ht="18.149999999999999" customHeight="1" x14ac:dyDescent="0.25">
      <c r="D44" s="46" t="s">
        <v>78</v>
      </c>
      <c r="E44" s="47"/>
      <c r="F44" s="47"/>
      <c r="G44" s="47"/>
      <c r="H44" s="48"/>
      <c r="I44" s="33"/>
      <c r="J44" s="32"/>
    </row>
    <row r="45" spans="1:14" ht="18.149999999999999" customHeight="1" x14ac:dyDescent="0.25">
      <c r="D45" s="46" t="s">
        <v>79</v>
      </c>
      <c r="E45" s="47"/>
      <c r="F45" s="47"/>
      <c r="G45" s="47"/>
      <c r="H45" s="48"/>
      <c r="I45" s="33"/>
      <c r="J45" s="32"/>
    </row>
    <row r="46" spans="1:14" ht="18.149999999999999" customHeight="1" x14ac:dyDescent="0.25">
      <c r="D46" s="46" t="s">
        <v>80</v>
      </c>
      <c r="E46" s="47"/>
      <c r="F46" s="47"/>
      <c r="G46" s="47"/>
      <c r="H46" s="48"/>
      <c r="I46" s="33"/>
      <c r="J46" s="32"/>
    </row>
    <row r="47" spans="1:14" ht="18.149999999999999" customHeight="1" x14ac:dyDescent="0.25">
      <c r="D47" s="49" t="s">
        <v>81</v>
      </c>
      <c r="E47" s="50"/>
      <c r="F47" s="50"/>
      <c r="G47" s="50"/>
      <c r="H47" s="37"/>
      <c r="I47" s="33"/>
      <c r="J47" s="32"/>
    </row>
    <row r="48" spans="1:14" ht="18.149999999999999" customHeight="1" x14ac:dyDescent="0.25">
      <c r="D48" s="51" t="s">
        <v>82</v>
      </c>
      <c r="E48" s="36"/>
      <c r="F48" s="36"/>
      <c r="G48" s="36"/>
      <c r="H48" s="37"/>
      <c r="I48" s="33"/>
      <c r="J48" s="32"/>
    </row>
    <row r="49" spans="3:13" ht="18.149999999999999" customHeight="1" x14ac:dyDescent="0.25">
      <c r="D49" s="94" t="s">
        <v>83</v>
      </c>
      <c r="E49" s="95"/>
      <c r="F49" s="95"/>
      <c r="G49" s="95"/>
      <c r="H49" s="95"/>
      <c r="I49" s="95"/>
      <c r="J49" s="95"/>
    </row>
    <row r="50" spans="3:13" ht="18.149999999999999" customHeight="1" x14ac:dyDescent="0.25">
      <c r="D50" s="52" t="s">
        <v>44</v>
      </c>
      <c r="E50" s="96" t="s">
        <v>84</v>
      </c>
      <c r="F50" s="97"/>
      <c r="G50" s="32"/>
      <c r="H50" s="33"/>
      <c r="I50" s="33"/>
      <c r="J50" s="32"/>
      <c r="K50" s="31"/>
      <c r="L50" s="31"/>
    </row>
    <row r="51" spans="3:13" ht="18.149999999999999" customHeight="1" x14ac:dyDescent="0.25">
      <c r="D51" s="53"/>
      <c r="E51" s="54" t="s">
        <v>85</v>
      </c>
      <c r="F51" s="54" t="s">
        <v>86</v>
      </c>
      <c r="G51" s="32"/>
      <c r="H51" s="33"/>
      <c r="I51" s="33"/>
      <c r="J51" s="32"/>
      <c r="K51" s="31"/>
      <c r="L51" s="31"/>
    </row>
    <row r="52" spans="3:13" ht="18.149999999999999" customHeight="1" x14ac:dyDescent="0.25">
      <c r="C52" s="1" t="s">
        <v>49</v>
      </c>
      <c r="D52" s="55" t="s">
        <v>50</v>
      </c>
      <c r="E52" s="56" t="s">
        <v>51</v>
      </c>
      <c r="F52" s="56" t="s">
        <v>51</v>
      </c>
      <c r="G52" s="32"/>
      <c r="H52" s="33"/>
      <c r="I52" s="33"/>
      <c r="J52" s="32"/>
      <c r="K52" s="31"/>
      <c r="L52" s="32"/>
      <c r="M52" s="28"/>
    </row>
    <row r="53" spans="3:13" ht="18.149999999999999" customHeight="1" x14ac:dyDescent="0.25">
      <c r="C53" s="1" t="s">
        <v>52</v>
      </c>
      <c r="D53" s="55" t="s">
        <v>53</v>
      </c>
      <c r="E53" s="57">
        <f>IFERROR(VLOOKUP(C53,[1]Dividend!A:B,2,0),0)</f>
        <v>0.12305836000000001</v>
      </c>
      <c r="F53" s="56">
        <f>+E53</f>
        <v>0.12305836000000001</v>
      </c>
      <c r="G53" s="32"/>
      <c r="H53" s="33"/>
      <c r="I53" s="33"/>
      <c r="J53" s="32"/>
      <c r="K53" s="31"/>
      <c r="L53" s="32"/>
      <c r="M53" s="28"/>
    </row>
    <row r="54" spans="3:13" ht="18.149999999999999" customHeight="1" x14ac:dyDescent="0.25">
      <c r="C54" s="1" t="s">
        <v>54</v>
      </c>
      <c r="D54" s="55" t="s">
        <v>55</v>
      </c>
      <c r="E54" s="56" t="s">
        <v>87</v>
      </c>
      <c r="F54" s="56" t="s">
        <v>87</v>
      </c>
      <c r="G54" s="32"/>
      <c r="H54" s="33"/>
      <c r="I54" s="33"/>
      <c r="J54" s="32"/>
      <c r="K54" s="31"/>
      <c r="L54" s="32"/>
      <c r="M54" s="28"/>
    </row>
    <row r="55" spans="3:13" ht="18.149999999999999" customHeight="1" x14ac:dyDescent="0.25">
      <c r="C55" s="1" t="s">
        <v>56</v>
      </c>
      <c r="D55" s="55" t="s">
        <v>88</v>
      </c>
      <c r="E55" s="56" t="s">
        <v>87</v>
      </c>
      <c r="F55" s="56" t="s">
        <v>87</v>
      </c>
      <c r="G55" s="32"/>
      <c r="H55" s="33"/>
      <c r="I55" s="33"/>
      <c r="J55" s="32"/>
      <c r="K55" s="31"/>
      <c r="L55" s="32"/>
      <c r="M55" s="28"/>
    </row>
    <row r="56" spans="3:13" ht="18.149999999999999" customHeight="1" x14ac:dyDescent="0.25">
      <c r="C56" s="1" t="s">
        <v>60</v>
      </c>
      <c r="D56" s="55" t="s">
        <v>61</v>
      </c>
      <c r="E56" s="56" t="s">
        <v>87</v>
      </c>
      <c r="F56" s="56" t="str">
        <f>E56</f>
        <v>^^</v>
      </c>
      <c r="G56" s="32"/>
      <c r="H56" s="33"/>
      <c r="I56" s="33"/>
      <c r="J56" s="32"/>
      <c r="K56" s="31"/>
      <c r="L56" s="32"/>
      <c r="M56" s="28"/>
    </row>
    <row r="57" spans="3:13" ht="18.149999999999999" customHeight="1" x14ac:dyDescent="0.25">
      <c r="C57" s="1" t="s">
        <v>62</v>
      </c>
      <c r="D57" s="55" t="s">
        <v>63</v>
      </c>
      <c r="E57" s="56" t="s">
        <v>87</v>
      </c>
      <c r="F57" s="56" t="str">
        <f>E57</f>
        <v>^^</v>
      </c>
      <c r="G57" s="32"/>
      <c r="H57" s="33"/>
      <c r="I57" s="33"/>
      <c r="J57" s="32"/>
      <c r="K57" s="31"/>
      <c r="L57" s="32"/>
      <c r="M57" s="28"/>
    </row>
    <row r="58" spans="3:13" ht="18.149999999999999" customHeight="1" x14ac:dyDescent="0.25">
      <c r="C58" s="1" t="s">
        <v>64</v>
      </c>
      <c r="D58" s="55" t="s">
        <v>65</v>
      </c>
      <c r="E58" s="57">
        <f>IFERROR(VLOOKUP(C58,[1]Dividend!A:B,2,0),0)</f>
        <v>0.2</v>
      </c>
      <c r="F58" s="56">
        <f>E58</f>
        <v>0.2</v>
      </c>
      <c r="G58" s="32"/>
      <c r="H58" s="33"/>
      <c r="I58" s="33"/>
      <c r="J58" s="32"/>
      <c r="K58" s="31"/>
      <c r="L58" s="32"/>
      <c r="M58" s="28"/>
    </row>
    <row r="59" spans="3:13" ht="18.149999999999999" customHeight="1" x14ac:dyDescent="0.25">
      <c r="C59" s="1" t="s">
        <v>66</v>
      </c>
      <c r="D59" s="55" t="s">
        <v>89</v>
      </c>
      <c r="E59" s="57">
        <f>IFERROR(VLOOKUP(C59,[1]Dividend!A:B,2,0),0)</f>
        <v>0.4</v>
      </c>
      <c r="F59" s="56">
        <f>E59</f>
        <v>0.4</v>
      </c>
      <c r="G59" s="32"/>
      <c r="H59" s="33"/>
      <c r="I59" s="33"/>
      <c r="J59" s="32"/>
      <c r="K59" s="31"/>
      <c r="L59" s="32"/>
      <c r="M59" s="28"/>
    </row>
    <row r="60" spans="3:13" ht="18.149999999999999" customHeight="1" x14ac:dyDescent="0.25">
      <c r="C60" s="1" t="s">
        <v>70</v>
      </c>
      <c r="D60" s="55" t="s">
        <v>71</v>
      </c>
      <c r="E60" s="56" t="s">
        <v>51</v>
      </c>
      <c r="F60" s="56" t="s">
        <v>51</v>
      </c>
      <c r="G60" s="32"/>
      <c r="H60" s="33"/>
      <c r="I60" s="33"/>
      <c r="J60" s="32"/>
      <c r="K60" s="31"/>
      <c r="L60" s="32"/>
      <c r="M60" s="28"/>
    </row>
    <row r="61" spans="3:13" ht="18.149999999999999" customHeight="1" x14ac:dyDescent="0.25">
      <c r="C61" s="1" t="s">
        <v>72</v>
      </c>
      <c r="D61" s="55" t="s">
        <v>73</v>
      </c>
      <c r="E61" s="57">
        <f>IFERROR(VLOOKUP(C61,[1]Dividend!A:B,2,0),0)</f>
        <v>8.6731379999999997E-2</v>
      </c>
      <c r="F61" s="56">
        <f>E61</f>
        <v>8.6731379999999997E-2</v>
      </c>
      <c r="G61" s="32"/>
      <c r="H61" s="33"/>
      <c r="I61" s="33"/>
      <c r="J61" s="32"/>
      <c r="K61" s="31"/>
      <c r="L61" s="31"/>
    </row>
    <row r="62" spans="3:13" ht="18.149999999999999" customHeight="1" x14ac:dyDescent="0.25">
      <c r="C62" s="1" t="s">
        <v>74</v>
      </c>
      <c r="D62" s="55" t="s">
        <v>75</v>
      </c>
      <c r="E62" s="57">
        <f>IFERROR(VLOOKUP(C62,[1]Dividend!A:B,2,0),0)</f>
        <v>0.4</v>
      </c>
      <c r="F62" s="56">
        <f>E62</f>
        <v>0.4</v>
      </c>
      <c r="G62" s="32"/>
      <c r="H62" s="33"/>
      <c r="I62" s="33"/>
      <c r="J62" s="32"/>
      <c r="K62" s="31"/>
      <c r="L62" s="31"/>
    </row>
    <row r="63" spans="3:13" ht="18.149999999999999" customHeight="1" x14ac:dyDescent="0.25">
      <c r="C63" s="1" t="s">
        <v>76</v>
      </c>
      <c r="D63" s="58" t="s">
        <v>90</v>
      </c>
      <c r="E63" s="59" t="s">
        <v>87</v>
      </c>
      <c r="F63" s="59" t="s">
        <v>51</v>
      </c>
      <c r="G63" s="32"/>
      <c r="H63" s="33"/>
      <c r="I63" s="33"/>
      <c r="J63" s="32"/>
      <c r="K63" s="31"/>
      <c r="L63" s="31"/>
    </row>
    <row r="64" spans="3:13" ht="18.149999999999999" customHeight="1" x14ac:dyDescent="0.25">
      <c r="D64" s="60" t="s">
        <v>78</v>
      </c>
      <c r="E64" s="31"/>
      <c r="F64" s="31"/>
      <c r="G64" s="32"/>
      <c r="H64" s="33"/>
      <c r="I64" s="33"/>
      <c r="J64" s="32"/>
      <c r="K64" s="31"/>
      <c r="L64" s="31"/>
    </row>
    <row r="65" spans="4:12" ht="18.149999999999999" customHeight="1" x14ac:dyDescent="0.25">
      <c r="D65" s="61" t="s">
        <v>80</v>
      </c>
      <c r="E65" s="31"/>
      <c r="F65" s="31"/>
      <c r="G65" s="32"/>
      <c r="H65" s="33"/>
      <c r="I65" s="33"/>
      <c r="J65" s="32"/>
      <c r="K65" s="31"/>
      <c r="L65" s="31"/>
    </row>
    <row r="66" spans="4:12" ht="18.149999999999999" customHeight="1" x14ac:dyDescent="0.25">
      <c r="D66" s="62" t="s">
        <v>91</v>
      </c>
      <c r="E66" s="31"/>
      <c r="F66" s="31"/>
      <c r="G66" s="32"/>
      <c r="H66" s="33"/>
      <c r="I66" s="33"/>
      <c r="J66" s="32"/>
      <c r="K66" s="31"/>
      <c r="L66" s="31"/>
    </row>
    <row r="67" spans="4:12" ht="18.149999999999999" customHeight="1" x14ac:dyDescent="0.25">
      <c r="D67" s="62" t="s">
        <v>79</v>
      </c>
      <c r="E67" s="31"/>
      <c r="F67" s="31"/>
      <c r="G67" s="32"/>
      <c r="H67" s="33"/>
      <c r="I67" s="33"/>
      <c r="J67" s="32"/>
      <c r="K67" s="31"/>
      <c r="L67" s="31"/>
    </row>
    <row r="68" spans="4:12" ht="18.149999999999999" customHeight="1" x14ac:dyDescent="0.25">
      <c r="D68" s="36" t="s">
        <v>92</v>
      </c>
      <c r="E68" s="31"/>
      <c r="F68" s="31"/>
      <c r="G68" s="32"/>
      <c r="H68" s="33"/>
      <c r="I68" s="33"/>
      <c r="J68" s="32"/>
      <c r="K68" s="31"/>
      <c r="L68" s="31"/>
    </row>
    <row r="69" spans="4:12" s="66" customFormat="1" ht="18.149999999999999" customHeight="1" x14ac:dyDescent="0.25">
      <c r="D69" s="36" t="s">
        <v>93</v>
      </c>
      <c r="E69" s="63"/>
      <c r="F69" s="63"/>
      <c r="G69" s="64"/>
      <c r="H69" s="65"/>
      <c r="I69" s="65"/>
      <c r="J69" s="64"/>
      <c r="K69" s="63"/>
      <c r="L69" s="63"/>
    </row>
    <row r="70" spans="4:12" ht="18.149999999999999" customHeight="1" x14ac:dyDescent="0.25">
      <c r="D70" s="67" t="s">
        <v>94</v>
      </c>
      <c r="E70" s="31"/>
      <c r="F70" s="31"/>
      <c r="G70" s="32"/>
      <c r="H70" s="33"/>
      <c r="I70" s="33"/>
      <c r="J70" s="32"/>
      <c r="K70" s="31"/>
      <c r="L70" s="31"/>
    </row>
    <row r="71" spans="4:12" s="71" customFormat="1" ht="18.149999999999999" customHeight="1" x14ac:dyDescent="0.3">
      <c r="D71" s="68" t="s">
        <v>95</v>
      </c>
      <c r="E71" s="68"/>
      <c r="F71" s="68"/>
      <c r="G71" s="69"/>
      <c r="H71" s="70"/>
      <c r="I71" s="70"/>
      <c r="J71" s="69"/>
      <c r="K71" s="68"/>
      <c r="L71" s="68"/>
    </row>
    <row r="72" spans="4:12" ht="18.149999999999999" customHeight="1" x14ac:dyDescent="0.25">
      <c r="D72" s="72" t="s">
        <v>96</v>
      </c>
      <c r="E72" s="31"/>
      <c r="F72" s="31"/>
      <c r="G72" s="32"/>
      <c r="H72" s="33"/>
      <c r="I72" s="33"/>
      <c r="J72" s="32"/>
      <c r="K72" s="31"/>
      <c r="L72" s="31"/>
    </row>
    <row r="73" spans="4:12" ht="18.149999999999999" customHeight="1" x14ac:dyDescent="0.25">
      <c r="D73" s="98" t="s">
        <v>97</v>
      </c>
      <c r="E73" s="99"/>
      <c r="F73" s="99"/>
      <c r="G73" s="99"/>
      <c r="H73" s="99"/>
      <c r="I73" s="99"/>
      <c r="J73" s="99"/>
      <c r="K73" s="31"/>
      <c r="L73" s="31"/>
    </row>
    <row r="74" spans="4:12" ht="27" customHeight="1" x14ac:dyDescent="0.25">
      <c r="D74" s="88" t="s">
        <v>98</v>
      </c>
      <c r="E74" s="89"/>
      <c r="F74" s="89"/>
      <c r="G74" s="89"/>
      <c r="H74" s="89"/>
      <c r="I74" s="89"/>
      <c r="J74" s="89"/>
      <c r="K74" s="31"/>
      <c r="L74" s="31"/>
    </row>
    <row r="75" spans="4:12" s="31" customFormat="1" ht="18.149999999999999" customHeight="1" x14ac:dyDescent="0.2">
      <c r="D75" s="31" t="s">
        <v>99</v>
      </c>
      <c r="G75" s="32"/>
      <c r="H75" s="33"/>
      <c r="I75" s="33"/>
      <c r="J75" s="32"/>
    </row>
    <row r="76" spans="4:12" s="31" customFormat="1" ht="18.149999999999999" customHeight="1" x14ac:dyDescent="0.2">
      <c r="D76" s="31" t="s">
        <v>100</v>
      </c>
      <c r="G76" s="32"/>
      <c r="H76" s="33"/>
      <c r="I76" s="33"/>
      <c r="J76" s="32"/>
    </row>
    <row r="77" spans="4:12" s="31" customFormat="1" ht="18.149999999999999" customHeight="1" x14ac:dyDescent="0.2">
      <c r="D77" s="31" t="s">
        <v>101</v>
      </c>
      <c r="G77" s="32"/>
      <c r="H77" s="33"/>
      <c r="I77" s="33"/>
      <c r="J77" s="32"/>
    </row>
    <row r="88" spans="4:10" x14ac:dyDescent="0.25">
      <c r="D88" s="31" t="s">
        <v>102</v>
      </c>
      <c r="E88" s="31"/>
      <c r="F88" s="31"/>
      <c r="G88" s="31"/>
      <c r="H88" s="33"/>
      <c r="I88" s="33"/>
      <c r="J88" s="32"/>
    </row>
    <row r="89" spans="4:10" ht="59.95" customHeight="1" x14ac:dyDescent="0.25">
      <c r="D89" s="90" t="s">
        <v>103</v>
      </c>
      <c r="E89" s="90"/>
      <c r="F89" s="90"/>
      <c r="G89" s="90"/>
      <c r="H89" s="90"/>
      <c r="I89" s="90"/>
      <c r="J89" s="90"/>
    </row>
    <row r="90" spans="4:10" ht="20.100000000000001" customHeight="1" x14ac:dyDescent="0.25">
      <c r="D90" s="73"/>
      <c r="E90" s="73"/>
      <c r="F90" s="73"/>
      <c r="G90" s="73"/>
      <c r="H90" s="73"/>
      <c r="I90" s="73"/>
      <c r="J90" s="73"/>
    </row>
    <row r="91" spans="4:10" ht="17.350000000000001" customHeight="1" x14ac:dyDescent="0.25">
      <c r="D91" s="74" t="s">
        <v>104</v>
      </c>
      <c r="E91" s="75"/>
      <c r="F91" s="75"/>
      <c r="G91" s="76"/>
      <c r="H91" s="77"/>
      <c r="I91" s="77"/>
      <c r="J91" s="78"/>
    </row>
    <row r="92" spans="4:10" ht="20.100000000000001" customHeight="1" x14ac:dyDescent="0.25">
      <c r="D92" s="91" t="s">
        <v>105</v>
      </c>
      <c r="E92" s="92"/>
      <c r="F92" s="92"/>
      <c r="G92" s="92"/>
      <c r="H92" s="92"/>
      <c r="I92" s="92"/>
      <c r="J92" s="92"/>
    </row>
    <row r="93" spans="4:10" ht="20.100000000000001" customHeight="1" x14ac:dyDescent="0.25">
      <c r="D93" s="73"/>
      <c r="E93" s="73"/>
      <c r="F93" s="73"/>
      <c r="G93" s="73"/>
      <c r="H93" s="73"/>
      <c r="I93" s="73"/>
      <c r="J93" s="73"/>
    </row>
    <row r="94" spans="4:10" ht="20.100000000000001" customHeight="1" x14ac:dyDescent="0.25">
      <c r="D94" s="73"/>
      <c r="E94" s="73"/>
      <c r="F94" s="73"/>
      <c r="G94" s="73"/>
      <c r="H94" s="73"/>
      <c r="I94" s="73"/>
      <c r="J94" s="73"/>
    </row>
    <row r="95" spans="4:10" ht="20.100000000000001" customHeight="1" x14ac:dyDescent="0.25">
      <c r="D95" s="73"/>
      <c r="E95" s="73"/>
      <c r="F95" s="73"/>
      <c r="G95" s="73"/>
      <c r="H95" s="73"/>
      <c r="I95" s="73"/>
      <c r="J95" s="73"/>
    </row>
    <row r="96" spans="4:10" ht="20.100000000000001" customHeight="1" x14ac:dyDescent="0.25">
      <c r="D96" s="73"/>
      <c r="E96" s="73"/>
      <c r="F96" s="73"/>
      <c r="G96" s="73"/>
      <c r="H96" s="73"/>
      <c r="I96" s="73"/>
      <c r="J96" s="73"/>
    </row>
    <row r="97" spans="4:10" ht="20.100000000000001" customHeight="1" x14ac:dyDescent="0.25">
      <c r="D97" s="73"/>
      <c r="E97" s="73"/>
      <c r="F97" s="73"/>
      <c r="G97" s="73"/>
      <c r="H97" s="73"/>
      <c r="I97" s="73"/>
      <c r="J97" s="73"/>
    </row>
    <row r="98" spans="4:10" ht="18.3" x14ac:dyDescent="0.4">
      <c r="D98" s="79" t="s">
        <v>106</v>
      </c>
      <c r="G98" s="1"/>
    </row>
  </sheetData>
  <mergeCells count="19">
    <mergeCell ref="D74:J74"/>
    <mergeCell ref="D89:J89"/>
    <mergeCell ref="D92:J92"/>
    <mergeCell ref="I6:I7"/>
    <mergeCell ref="J6:J7"/>
    <mergeCell ref="D26:I26"/>
    <mergeCell ref="D49:J49"/>
    <mergeCell ref="E50:F50"/>
    <mergeCell ref="D73:J73"/>
    <mergeCell ref="D6:D7"/>
    <mergeCell ref="E6:E7"/>
    <mergeCell ref="F6:F7"/>
    <mergeCell ref="G6:G7"/>
    <mergeCell ref="H6:H7"/>
    <mergeCell ref="D1:L1"/>
    <mergeCell ref="D2:L2"/>
    <mergeCell ref="D3:L3"/>
    <mergeCell ref="D4:L4"/>
    <mergeCell ref="D5:L5"/>
  </mergeCells>
  <pageMargins left="0" right="0" top="0" bottom="0" header="0.3" footer="0.3"/>
  <pageSetup scale="3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74F4-4823-4FD2-914A-7E4FE1384B00}">
  <dimension ref="A1:M19"/>
  <sheetViews>
    <sheetView workbookViewId="0">
      <selection activeCell="D20" sqref="D20"/>
    </sheetView>
  </sheetViews>
  <sheetFormatPr defaultRowHeight="14.4" x14ac:dyDescent="0.3"/>
  <sheetData>
    <row r="1" spans="1:13" x14ac:dyDescent="0.3">
      <c r="A1" s="102" t="s">
        <v>107</v>
      </c>
      <c r="B1" s="102"/>
      <c r="C1" s="102"/>
      <c r="D1" s="102"/>
      <c r="E1" s="102"/>
      <c r="F1" s="102"/>
      <c r="G1" s="102"/>
      <c r="H1" s="102"/>
      <c r="I1" s="102"/>
      <c r="J1" s="102"/>
      <c r="K1" s="102"/>
      <c r="L1" s="102"/>
      <c r="M1" s="102"/>
    </row>
    <row r="2" spans="1:13" x14ac:dyDescent="0.3">
      <c r="A2" t="s">
        <v>108</v>
      </c>
      <c r="H2" s="80"/>
    </row>
    <row r="3" spans="1:13" x14ac:dyDescent="0.3">
      <c r="A3" t="s">
        <v>109</v>
      </c>
      <c r="H3" s="80"/>
    </row>
    <row r="4" spans="1:13" x14ac:dyDescent="0.3">
      <c r="A4" t="s">
        <v>110</v>
      </c>
      <c r="H4" s="80"/>
    </row>
    <row r="5" spans="1:13" x14ac:dyDescent="0.3">
      <c r="A5" t="s">
        <v>111</v>
      </c>
      <c r="H5" s="80"/>
    </row>
    <row r="6" spans="1:13" x14ac:dyDescent="0.3">
      <c r="A6" t="s">
        <v>112</v>
      </c>
      <c r="H6" s="80"/>
    </row>
    <row r="7" spans="1:13" x14ac:dyDescent="0.3">
      <c r="A7" t="s">
        <v>113</v>
      </c>
      <c r="H7" s="80"/>
    </row>
    <row r="8" spans="1:13" x14ac:dyDescent="0.3">
      <c r="A8" t="s">
        <v>114</v>
      </c>
      <c r="H8" s="80"/>
    </row>
    <row r="9" spans="1:13" x14ac:dyDescent="0.3">
      <c r="A9" t="s">
        <v>115</v>
      </c>
      <c r="H9" s="80"/>
    </row>
    <row r="10" spans="1:13" x14ac:dyDescent="0.3">
      <c r="A10" t="s">
        <v>116</v>
      </c>
      <c r="H10" s="80"/>
    </row>
    <row r="11" spans="1:13" x14ac:dyDescent="0.3">
      <c r="A11" t="s">
        <v>117</v>
      </c>
      <c r="H11" s="80"/>
    </row>
    <row r="12" spans="1:13" x14ac:dyDescent="0.3">
      <c r="A12" t="s">
        <v>118</v>
      </c>
      <c r="H12" s="80"/>
    </row>
    <row r="13" spans="1:13" x14ac:dyDescent="0.3">
      <c r="H13" s="80"/>
    </row>
    <row r="14" spans="1:13" x14ac:dyDescent="0.3">
      <c r="A14" t="s">
        <v>119</v>
      </c>
      <c r="H14" s="80"/>
    </row>
    <row r="15" spans="1:13" x14ac:dyDescent="0.3">
      <c r="H15" s="80"/>
    </row>
    <row r="16" spans="1:13" x14ac:dyDescent="0.3">
      <c r="A16" t="s">
        <v>120</v>
      </c>
      <c r="H16" s="80"/>
    </row>
    <row r="17" spans="8:8" x14ac:dyDescent="0.3">
      <c r="H17" s="80"/>
    </row>
    <row r="18" spans="8:8" x14ac:dyDescent="0.3">
      <c r="H18" s="80"/>
    </row>
    <row r="19" spans="8:8" x14ac:dyDescent="0.3">
      <c r="H19" s="80"/>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HFDF</vt:lpstr>
      <vt:lpstr>Disclaimer</vt:lpstr>
      <vt:lpstr>HFDF!Print_Area</vt:lpstr>
      <vt:lpstr>HFDF!SchemeDescription</vt:lpstr>
      <vt:lpstr>HFDF!SchemeDescription_2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Debt Fund 30092022</dc:title>
  <dc:subject>HSBC Flexi Debt Fund 30092022</dc:subject>
  <cp:keywords>HSBC Flexi Debt Fund 30092022</cp:keywords>
  <dcterms:created xsi:type="dcterms:W3CDTF">2022-10-01T14:30:38Z</dcterms:created>
  <dcterms:modified xsi:type="dcterms:W3CDTF">2022-10-04T06:58:15Z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2022-10-01T14:31:16Z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8b6f233e-4111-4ac8-81ba-f13432ffc0fc</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2022-10-04T06:58:15Z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8a45b5e5-98ca-4a43-903e-992b11c2b8e2</vt:lpwstr>
  </property>
  <property fmtid="{D5CDD505-2E9C-101B-9397-08002B2CF9AE}" pid="15" name="MSIP_Label_3486a02c-2dfb-4efe-823f-aa2d1f0e6ab7_ContentBits">
    <vt:lpwstr>2</vt:lpwstr>
  </property>
  <property fmtid="{D5CDD505-2E9C-101B-9397-08002B2CF9AE}" pid="16" name="Classification">
    <vt:lpwstr>PUBLIC</vt:lpwstr>
  </property>
</Properties>
</file>