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4BB71D46-D66D-452C-A7FE-58DAAE653F4A}" xr6:coauthVersionLast="47" xr6:coauthVersionMax="47" xr10:uidLastSave="{00000000-0000-0000-0000-000000000000}"/>
  <bookViews>
    <workbookView xWindow="-100" yWindow="-100" windowWidth="21467" windowHeight="11576" xr2:uid="{02EF657E-4FBE-4EFF-9DFF-627E071ACA1E}"/>
  </bookViews>
  <sheets>
    <sheet name="HCBF" sheetId="1" r:id="rId1"/>
    <sheet name="Disclaimer" sheetId="2" r:id="rId2"/>
  </sheets>
  <externalReferences>
    <externalReference r:id="rId3"/>
  </externalReferences>
  <definedNames>
    <definedName name="_xlnm._FilterDatabase" localSheetId="0" hidden="1">HCBF!$D$6:$I$16</definedName>
    <definedName name="_xlnm.Print_Area" localSheetId="0">HCBF!$D$1:$L$90</definedName>
    <definedName name="SchemeDescription">HCBF!$V$1:$Y$9</definedName>
    <definedName name="SchemeDescription_2">HCBF!$D$32:$G$33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1" l="1"/>
  <c r="F54" i="1" s="1"/>
  <c r="E53" i="1"/>
  <c r="F53" i="1" s="1"/>
  <c r="E52" i="1"/>
  <c r="F52" i="1" s="1"/>
  <c r="E51" i="1"/>
  <c r="F51" i="1" s="1"/>
  <c r="E50" i="1"/>
  <c r="F50" i="1" s="1"/>
  <c r="E49" i="1"/>
  <c r="F49" i="1" s="1"/>
  <c r="B43" i="1"/>
  <c r="E43" i="1" s="1"/>
  <c r="A43" i="1"/>
  <c r="B42" i="1"/>
  <c r="M42" i="1" s="1"/>
  <c r="N42" i="1" s="1"/>
  <c r="A42" i="1"/>
  <c r="E41" i="1"/>
  <c r="B41" i="1"/>
  <c r="M41" i="1" s="1"/>
  <c r="N41" i="1" s="1"/>
  <c r="A41" i="1"/>
  <c r="B40" i="1"/>
  <c r="E40" i="1" s="1"/>
  <c r="A40" i="1"/>
  <c r="E39" i="1"/>
  <c r="B39" i="1"/>
  <c r="M39" i="1" s="1"/>
  <c r="N39" i="1" s="1"/>
  <c r="A39" i="1"/>
  <c r="B38" i="1"/>
  <c r="M38" i="1" s="1"/>
  <c r="N38" i="1" s="1"/>
  <c r="A38" i="1"/>
  <c r="E37" i="1"/>
  <c r="B37" i="1"/>
  <c r="M37" i="1" s="1"/>
  <c r="N37" i="1" s="1"/>
  <c r="A37" i="1"/>
  <c r="B36" i="1"/>
  <c r="M36" i="1" s="1"/>
  <c r="N36" i="1" s="1"/>
  <c r="A36" i="1"/>
  <c r="M40" i="1" l="1"/>
  <c r="N40" i="1" s="1"/>
  <c r="E36" i="1"/>
  <c r="E38" i="1"/>
  <c r="E42" i="1"/>
  <c r="M43" i="1"/>
  <c r="N43" i="1" s="1"/>
</calcChain>
</file>

<file path=xl/sharedStrings.xml><?xml version="1.0" encoding="utf-8"?>
<sst xmlns="http://schemas.openxmlformats.org/spreadsheetml/2006/main" count="146" uniqueCount="125">
  <si>
    <t>HSBC Mutual Fund</t>
  </si>
  <si>
    <t>HSBC Corporate Bond Fund</t>
  </si>
  <si>
    <t xml:space="preserve"> (An open ended debt scheme predominantly investing in AA+ and above rated corporate bonds. Moderate interest rate risk and relatively low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</si>
  <si>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</si>
  <si>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</si>
  <si>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</si>
  <si>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</si>
  <si>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</si>
  <si>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</si>
  <si>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</si>
  <si>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</si>
  <si>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</si>
  <si>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</si>
  <si>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</si>
  <si>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</si>
  <si>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</si>
  <si>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</si>
  <si>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Export Import Bank of India**</t>
  </si>
  <si>
    <t>INE514E08CO6</t>
  </si>
  <si>
    <t>CRISIL AAA</t>
  </si>
  <si>
    <t>REC Limited**</t>
  </si>
  <si>
    <t>INE020B08BV7</t>
  </si>
  <si>
    <t>Reliance Industries Limited**</t>
  </si>
  <si>
    <t>INE002A08617</t>
  </si>
  <si>
    <t>Indian Railway Finance Corporation Limited**</t>
  </si>
  <si>
    <t>INE053F07CC9</t>
  </si>
  <si>
    <t>Indian Oil Corporation Limited**</t>
  </si>
  <si>
    <t>INE242A08452</t>
  </si>
  <si>
    <t>Kotak Mahindra Prime Limited**</t>
  </si>
  <si>
    <t>INE916DA7QS2</t>
  </si>
  <si>
    <t>National Bank for Agriculture &amp; Rural Development**</t>
  </si>
  <si>
    <t>INE261F08CK9</t>
  </si>
  <si>
    <t>ICRA AAA</t>
  </si>
  <si>
    <t>Power Finance Corporation Limited^</t>
  </si>
  <si>
    <t>INE134E08FN8</t>
  </si>
  <si>
    <t>LIC Housing Finance Limited**</t>
  </si>
  <si>
    <t>INE115A07OW0</t>
  </si>
  <si>
    <t>Total</t>
  </si>
  <si>
    <t>Government Securities</t>
  </si>
  <si>
    <t>6.69% GOI 27JUN2024</t>
  </si>
  <si>
    <t>IN0020220052</t>
  </si>
  <si>
    <t>Sovereign</t>
  </si>
  <si>
    <t>5.15% GOVERNMENT OF INDIA 09NOV25 G-SEC</t>
  </si>
  <si>
    <t>IN0020200278</t>
  </si>
  <si>
    <t>7.38% GOI 20JUN2027</t>
  </si>
  <si>
    <t>IN0020220037</t>
  </si>
  <si>
    <t>Treps</t>
  </si>
  <si>
    <t>Net Current Assets (including cash &amp; bank balances)</t>
  </si>
  <si>
    <t>Total Net Assets as on 30-SEPTEMBER-2022</t>
  </si>
  <si>
    <t>** Securities are classified as non-traded on the basis of Traded data as on  September 30, 2022  provided by CRISIL and ICRA.</t>
  </si>
  <si>
    <t>^ Securities are classified as traded on the basis of Traded data as on September 30, 2022  provided by CRISIL and ICRA.</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</si>
  <si>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</si>
  <si>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</si>
  <si>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</si>
  <si>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</si>
  <si>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</si>
  <si>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</si>
  <si>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</si>
  <si>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</si>
  <si>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</si>
  <si>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</si>
  <si>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HDCOBFG</t>
  </si>
  <si>
    <t>Growth Option</t>
  </si>
  <si>
    <t>HDCOBFMD</t>
  </si>
  <si>
    <t>Monthly IDCW Option</t>
  </si>
  <si>
    <t>HDCOBFQD</t>
  </si>
  <si>
    <t xml:space="preserve">Quarterly IDCW Option </t>
  </si>
  <si>
    <t>HDCOBFHYD</t>
  </si>
  <si>
    <t>Half Yearly IDCW Option</t>
  </si>
  <si>
    <t>HDCOBFGDP</t>
  </si>
  <si>
    <t>Direct Plan  Growth Option</t>
  </si>
  <si>
    <t>HDCOBFMDP</t>
  </si>
  <si>
    <t>Direct Plan  Monthly IDCW Option</t>
  </si>
  <si>
    <t>HDCOBFQDP</t>
  </si>
  <si>
    <t>Direct Plan  Quarterly IDCW Option</t>
  </si>
  <si>
    <t>HDCOBFHYP</t>
  </si>
  <si>
    <t>Direct Plan  Half Yearly IDCW Option</t>
  </si>
  <si>
    <t>(3) The total outstanding exposure in derivative instruments as on September 30, 2022 is Nil.</t>
  </si>
  <si>
    <t>(4) The total market value of investments in foreign securities / American Depositary Receipts / Global Depositary Receipts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</si>
  <si>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</si>
  <si>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</si>
  <si>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</si>
  <si>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</si>
  <si>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HDCOBF</t>
  </si>
  <si>
    <t>Quarterly IDCW Option</t>
  </si>
  <si>
    <t>HDFLXI</t>
  </si>
  <si>
    <t>HDINCF</t>
  </si>
  <si>
    <t>Direct Plan - Monthly IDCW Option</t>
  </si>
  <si>
    <t>HDMIPS</t>
  </si>
  <si>
    <t>HDONTF</t>
  </si>
  <si>
    <t>HDSTIF</t>
  </si>
  <si>
    <t>(6) No bonus was declared during the half-year period ended September 30, 2022.</t>
  </si>
  <si>
    <t>HDUSTF</t>
  </si>
  <si>
    <t>(7) The Average Maturity Period of the Portfolio has been 17.96 months.</t>
  </si>
  <si>
    <t>HEEQTF</t>
  </si>
  <si>
    <t>(8) Investment in Repo in Corporate Debt Securities during the half-year ended September 30, 2022 is Nil.</t>
  </si>
  <si>
    <t>HEIOPF</t>
  </si>
  <si>
    <t>(9) No. of instances of deviation from valuation guidelines is Nil</t>
  </si>
  <si>
    <t>HETAXF</t>
  </si>
  <si>
    <t xml:space="preserve">(10) Investment in Partly paid Bonds / NCD’s : Nil </t>
  </si>
  <si>
    <t>HLCASH</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</si>
  <si>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</si>
  <si>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</si>
  <si>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</si>
  <si>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</si>
  <si>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</si>
  <si>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</si>
  <si>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</si>
  <si>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</si>
  <si>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Short Duration Debt Index A-II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</si>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</sst>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_-* #,##0.00_-;\-* #,##0.00_-;_-* &quot;-&quot;??_-;_-@_-"/>
    <numFmt numFmtId="166" formatCode="[$Rs -400A]#,##0.0000"/>
    <numFmt numFmtId="167" formatCode="0.000"/>
    <numFmt numFmtId="168" formatCode="_-* #,##0.0000_-;\-* #,##0.0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9"/>
      <color rgb="FF333333"/>
      <name val="Arial"/>
      <family val="2"/>
    </font>
    <font>
      <b/>
      <u/>
      <sz val="9"/>
      <color rgb="FF333333"/>
      <name val="Arial"/>
      <family val="2"/>
    </font>
    <font>
      <sz val="9"/>
      <color rgb="FF333333"/>
      <name val="Arial"/>
      <family val="2"/>
    </font>
    <font>
      <sz val="10"/>
      <color rgb="FF333333"/>
      <name val="Arial"/>
      <family val="2"/>
    </font>
    <font>
      <b/>
      <sz val="10"/>
      <color theme="1"/>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sz val="10"/>
      <name val="Arial"/>
      <family val="2"/>
    </font>
    <font>
      <b/>
      <sz val="14"/>
      <color theme="1"/>
      <name val="Calibri"/>
      <family val="2"/>
      <scheme val="minor"/>
    </font>
    <font>
      <b/>
      <u/>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165" fontId="1" fillId="0" borderId="0" applyFont="0" applyFill="0" applyBorder="0" applyAlignment="0" applyProtection="0"/>
    <xf numFmtId="0" fontId="14" fillId="0" borderId="0"/>
    <xf numFmtId="0" fontId="14" fillId="0" borderId="0"/>
  </cellStyleXfs>
  <cellXfs count="96">
    <xf numFmtId="0" fontId="0" fillId="0" borderId="0" xfId="0"/>
    <xf numFmtId="15" fontId="3" fillId="2" borderId="0" xfId="0" applyNumberFormat="1" applyFont="1" applyFill="1"/>
    <xf numFmtId="0" fontId="3" fillId="2" borderId="0" xfId="0" applyFont="1" applyFill="1"/>
    <xf numFmtId="49" fontId="4" fillId="4" borderId="5" xfId="0" applyNumberFormat="1" applyFont="1" applyFill="1" applyBorder="1" applyAlignment="1">
      <alignment horizontal="right"/>
    </xf>
    <xf numFmtId="0" fontId="4" fillId="4" borderId="6" xfId="0" applyFont="1" applyFill="1" applyBorder="1" applyAlignment="1">
      <alignment horizontal="left"/>
    </xf>
    <xf numFmtId="49" fontId="4" fillId="4" borderId="7" xfId="0" applyNumberFormat="1" applyFont="1" applyFill="1" applyBorder="1" applyAlignment="1">
      <alignment horizontal="center"/>
    </xf>
    <xf numFmtId="49" fontId="4" fillId="4" borderId="8" xfId="0" applyNumberFormat="1" applyFont="1" applyFill="1" applyBorder="1" applyAlignment="1">
      <alignment horizontal="center"/>
    </xf>
    <xf numFmtId="49" fontId="5" fillId="4" borderId="1" xfId="0" applyNumberFormat="1" applyFont="1" applyFill="1" applyBorder="1" applyAlignment="1">
      <alignment horizontal="left"/>
    </xf>
    <xf numFmtId="0" fontId="6" fillId="4" borderId="1"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49" fontId="4" fillId="3" borderId="1" xfId="0" applyNumberFormat="1" applyFont="1" applyFill="1" applyBorder="1" applyAlignment="1">
      <alignment horizontal="left"/>
    </xf>
    <xf numFmtId="0" fontId="6" fillId="3" borderId="1" xfId="0" applyFont="1" applyFill="1" applyBorder="1" applyAlignment="1">
      <alignment horizontal="left"/>
    </xf>
    <xf numFmtId="0" fontId="6" fillId="3" borderId="9" xfId="0" applyFont="1" applyFill="1" applyBorder="1" applyAlignment="1">
      <alignment horizontal="left"/>
    </xf>
    <xf numFmtId="0" fontId="6" fillId="3" borderId="10" xfId="0" applyFont="1" applyFill="1" applyBorder="1" applyAlignment="1">
      <alignment horizontal="left"/>
    </xf>
    <xf numFmtId="49" fontId="6" fillId="4" borderId="1" xfId="0" applyNumberFormat="1" applyFont="1" applyFill="1" applyBorder="1" applyAlignment="1">
      <alignment horizontal="left"/>
    </xf>
    <xf numFmtId="4" fontId="6" fillId="4" borderId="1" xfId="0" applyNumberFormat="1" applyFont="1" applyFill="1" applyBorder="1" applyAlignment="1">
      <alignment horizontal="right"/>
    </xf>
    <xf numFmtId="164"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49" fontId="6" fillId="4" borderId="9" xfId="0" applyNumberFormat="1" applyFont="1" applyFill="1" applyBorder="1" applyAlignment="1">
      <alignment horizontal="left"/>
    </xf>
    <xf numFmtId="49" fontId="4" fillId="4" borderId="1" xfId="0" applyNumberFormat="1" applyFont="1" applyFill="1" applyBorder="1" applyAlignment="1">
      <alignment horizontal="left"/>
    </xf>
    <xf numFmtId="0" fontId="4" fillId="4" borderId="1" xfId="0" applyFont="1" applyFill="1" applyBorder="1" applyAlignment="1">
      <alignment horizontal="left"/>
    </xf>
    <xf numFmtId="4" fontId="4" fillId="4" borderId="1" xfId="0" applyNumberFormat="1" applyFont="1" applyFill="1" applyBorder="1" applyAlignment="1">
      <alignment horizontal="right"/>
    </xf>
    <xf numFmtId="164" fontId="4" fillId="4" borderId="1" xfId="0" applyNumberFormat="1" applyFont="1" applyFill="1" applyBorder="1" applyAlignment="1">
      <alignment horizontal="right"/>
    </xf>
    <xf numFmtId="0" fontId="4" fillId="4" borderId="9" xfId="0" applyFont="1" applyFill="1" applyBorder="1" applyAlignment="1">
      <alignment horizontal="left"/>
    </xf>
    <xf numFmtId="0" fontId="4" fillId="4" borderId="10" xfId="0" applyFont="1" applyFill="1" applyBorder="1" applyAlignment="1">
      <alignment horizontal="left"/>
    </xf>
    <xf numFmtId="2" fontId="4" fillId="4" borderId="1" xfId="0" applyNumberFormat="1" applyFont="1" applyFill="1" applyBorder="1" applyAlignment="1">
      <alignment horizontal="right"/>
    </xf>
    <xf numFmtId="49" fontId="7" fillId="4" borderId="11" xfId="0" applyNumberFormat="1" applyFont="1" applyFill="1" applyBorder="1" applyAlignment="1">
      <alignment horizontal="left"/>
    </xf>
    <xf numFmtId="0" fontId="8" fillId="2" borderId="0" xfId="0" applyFont="1" applyFill="1"/>
    <xf numFmtId="4" fontId="8" fillId="2" borderId="0" xfId="0" applyNumberFormat="1" applyFont="1" applyFill="1"/>
    <xf numFmtId="43" fontId="8" fillId="2" borderId="0" xfId="0" applyNumberFormat="1" applyFont="1" applyFill="1"/>
    <xf numFmtId="49" fontId="6" fillId="4" borderId="11" xfId="0" applyNumberFormat="1" applyFont="1" applyFill="1" applyBorder="1" applyAlignment="1">
      <alignment horizontal="left"/>
    </xf>
    <xf numFmtId="49" fontId="4" fillId="4" borderId="11" xfId="0" applyNumberFormat="1" applyFont="1" applyFill="1" applyBorder="1" applyAlignment="1">
      <alignment horizontal="left"/>
    </xf>
    <xf numFmtId="43" fontId="3" fillId="2" borderId="0" xfId="0" applyNumberFormat="1" applyFont="1" applyFill="1"/>
    <xf numFmtId="4" fontId="3" fillId="2" borderId="0" xfId="1" applyNumberFormat="1" applyFont="1" applyFill="1"/>
    <xf numFmtId="0" fontId="9" fillId="2" borderId="0" xfId="0" applyFont="1" applyFill="1"/>
    <xf numFmtId="0" fontId="10" fillId="0" borderId="0" xfId="0" applyFont="1" applyAlignment="1">
      <alignment vertical="center" wrapText="1"/>
    </xf>
    <xf numFmtId="43" fontId="9" fillId="2" borderId="0" xfId="0" applyNumberFormat="1" applyFont="1" applyFill="1"/>
    <xf numFmtId="4" fontId="9" fillId="2" borderId="0" xfId="1" applyNumberFormat="1" applyFont="1" applyFill="1"/>
    <xf numFmtId="0" fontId="11" fillId="0" borderId="12" xfId="0" applyFont="1" applyBorder="1" applyAlignment="1">
      <alignment horizontal="left" vertical="top" readingOrder="1"/>
    </xf>
    <xf numFmtId="4" fontId="9" fillId="2" borderId="0" xfId="0" applyNumberFormat="1" applyFont="1" applyFill="1"/>
    <xf numFmtId="0" fontId="12" fillId="0" borderId="13" xfId="0" applyFont="1" applyBorder="1" applyAlignment="1">
      <alignment horizontal="left" vertical="top" readingOrder="1"/>
    </xf>
    <xf numFmtId="0" fontId="12" fillId="0" borderId="14" xfId="0" applyFont="1" applyBorder="1" applyAlignment="1">
      <alignment horizontal="center" vertical="top" wrapText="1" readingOrder="1"/>
    </xf>
    <xf numFmtId="0" fontId="12" fillId="0" borderId="13" xfId="0" applyFont="1" applyBorder="1" applyAlignment="1">
      <alignment horizontal="center" vertical="top" wrapText="1" readingOrder="1"/>
    </xf>
    <xf numFmtId="0" fontId="11" fillId="0" borderId="15" xfId="0" applyFont="1" applyBorder="1" applyAlignment="1">
      <alignment horizontal="left" vertical="top" readingOrder="1"/>
    </xf>
    <xf numFmtId="166" fontId="9" fillId="0" borderId="14" xfId="0" applyNumberFormat="1" applyFont="1" applyBorder="1" applyAlignment="1">
      <alignment horizontal="center"/>
    </xf>
    <xf numFmtId="166" fontId="9" fillId="0" borderId="15" xfId="0" applyNumberFormat="1" applyFont="1" applyBorder="1" applyAlignment="1">
      <alignment horizontal="center"/>
    </xf>
    <xf numFmtId="0" fontId="11" fillId="0" borderId="16" xfId="0" applyFont="1" applyBorder="1" applyAlignment="1">
      <alignment horizontal="left" vertical="top" readingOrder="1"/>
    </xf>
    <xf numFmtId="166" fontId="9" fillId="0" borderId="16" xfId="0" applyNumberFormat="1" applyFont="1" applyBorder="1" applyAlignment="1">
      <alignment horizontal="center"/>
    </xf>
    <xf numFmtId="0" fontId="13" fillId="0" borderId="0" xfId="0" applyFont="1" applyAlignment="1">
      <alignment vertical="top" readingOrder="1"/>
    </xf>
    <xf numFmtId="43" fontId="11" fillId="0" borderId="0" xfId="2" applyNumberFormat="1" applyFont="1" applyAlignment="1">
      <alignment vertical="top" readingOrder="1"/>
    </xf>
    <xf numFmtId="0" fontId="11" fillId="0" borderId="0" xfId="0" applyFont="1" applyAlignment="1">
      <alignment vertical="top" readingOrder="1"/>
    </xf>
    <xf numFmtId="0" fontId="12" fillId="2" borderId="18" xfId="0" applyFont="1" applyFill="1" applyBorder="1" applyAlignment="1">
      <alignment horizontal="left" vertical="top" readingOrder="1"/>
    </xf>
    <xf numFmtId="0" fontId="11" fillId="2" borderId="0" xfId="0" applyFont="1" applyFill="1" applyAlignment="1">
      <alignment horizontal="left" vertical="top" wrapText="1" readingOrder="1"/>
    </xf>
    <xf numFmtId="0" fontId="12" fillId="2" borderId="21" xfId="0" applyFont="1" applyFill="1" applyBorder="1" applyAlignment="1">
      <alignment horizontal="left" vertical="top" readingOrder="1"/>
    </xf>
    <xf numFmtId="167" fontId="12" fillId="2" borderId="13" xfId="0" applyNumberFormat="1" applyFont="1" applyFill="1" applyBorder="1" applyAlignment="1">
      <alignment horizontal="center" vertical="top" readingOrder="1"/>
    </xf>
    <xf numFmtId="0" fontId="11" fillId="2" borderId="17" xfId="0" applyFont="1" applyFill="1" applyBorder="1" applyAlignment="1">
      <alignment horizontal="left" vertical="top" readingOrder="1"/>
    </xf>
    <xf numFmtId="168" fontId="11" fillId="2" borderId="14" xfId="1" quotePrefix="1" applyNumberFormat="1" applyFont="1" applyFill="1" applyBorder="1" applyAlignment="1">
      <alignment horizontal="center" vertical="center" readingOrder="1"/>
    </xf>
    <xf numFmtId="168" fontId="11" fillId="2" borderId="15" xfId="1" quotePrefix="1" applyNumberFormat="1" applyFont="1" applyFill="1" applyBorder="1" applyAlignment="1">
      <alignment horizontal="center" vertical="center" readingOrder="1"/>
    </xf>
    <xf numFmtId="168" fontId="11" fillId="2" borderId="16" xfId="1" quotePrefix="1" applyNumberFormat="1" applyFont="1" applyFill="1" applyBorder="1" applyAlignment="1">
      <alignment horizontal="center" vertical="center" readingOrder="1"/>
    </xf>
    <xf numFmtId="0" fontId="11" fillId="0" borderId="0" xfId="0" applyFont="1" applyAlignment="1">
      <alignment horizontal="left" vertical="top" readingOrder="1"/>
    </xf>
    <xf numFmtId="0" fontId="9" fillId="0" borderId="0" xfId="0" applyFont="1"/>
    <xf numFmtId="0" fontId="11" fillId="0" borderId="0" xfId="2" applyFont="1" applyAlignment="1">
      <alignment vertical="top" readingOrder="1"/>
    </xf>
    <xf numFmtId="43" fontId="9" fillId="0" borderId="0" xfId="0" applyNumberFormat="1" applyFont="1"/>
    <xf numFmtId="4" fontId="9" fillId="0" borderId="0" xfId="1" applyNumberFormat="1" applyFont="1" applyFill="1"/>
    <xf numFmtId="4" fontId="9" fillId="0" borderId="0" xfId="0" applyNumberFormat="1" applyFont="1"/>
    <xf numFmtId="0" fontId="9" fillId="2" borderId="0" xfId="0" applyFont="1" applyFill="1" applyAlignment="1">
      <alignment vertical="top"/>
    </xf>
    <xf numFmtId="0" fontId="11" fillId="0" borderId="17" xfId="0" applyFont="1" applyBorder="1" applyAlignment="1">
      <alignment horizontal="left" vertical="top" wrapText="1" readingOrder="1"/>
    </xf>
    <xf numFmtId="0" fontId="15" fillId="2" borderId="0" xfId="0" applyFont="1" applyFill="1"/>
    <xf numFmtId="0" fontId="3" fillId="0" borderId="0" xfId="0" applyFont="1"/>
    <xf numFmtId="0" fontId="16" fillId="0" borderId="0" xfId="2" applyFont="1" applyAlignment="1">
      <alignment horizontal="left" vertical="top" wrapText="1"/>
    </xf>
    <xf numFmtId="4" fontId="3" fillId="0" borderId="0" xfId="0" applyNumberFormat="1" applyFont="1"/>
    <xf numFmtId="43" fontId="3" fillId="0" borderId="0" xfId="0" applyNumberFormat="1" applyFont="1"/>
    <xf numFmtId="4" fontId="3" fillId="0" borderId="0" xfId="1" applyNumberFormat="1" applyFont="1" applyFill="1"/>
    <xf numFmtId="0" fontId="15" fillId="0" borderId="0" xfId="0" applyFont="1"/>
    <xf numFmtId="4" fontId="3" fillId="2" borderId="0" xfId="0" applyNumberFormat="1" applyFont="1" applyFill="1"/>
    <xf numFmtId="4" fontId="0" fillId="0" borderId="0" xfId="0" applyNumberFormat="1"/>
    <xf numFmtId="0" fontId="9" fillId="2" borderId="0" xfId="0" applyFont="1" applyFill="1" applyAlignment="1">
      <alignment horizontal="left" wrapText="1"/>
    </xf>
    <xf numFmtId="0" fontId="12" fillId="0" borderId="17" xfId="3" applyFont="1" applyBorder="1" applyAlignment="1">
      <alignment horizontal="left" vertical="top" readingOrder="1"/>
    </xf>
    <xf numFmtId="0" fontId="12" fillId="0" borderId="0" xfId="3" applyFont="1" applyAlignment="1">
      <alignment horizontal="left" vertical="top" readingOrder="1"/>
    </xf>
    <xf numFmtId="49" fontId="4" fillId="4" borderId="1" xfId="0" applyNumberFormat="1" applyFont="1" applyFill="1" applyBorder="1" applyAlignment="1">
      <alignment horizontal="center" wrapText="1"/>
    </xf>
    <xf numFmtId="0" fontId="11" fillId="2" borderId="17" xfId="0" applyFont="1" applyFill="1" applyBorder="1" applyAlignment="1">
      <alignment horizontal="left" vertical="top" wrapText="1" readingOrder="1"/>
    </xf>
    <xf numFmtId="0" fontId="11" fillId="2" borderId="0" xfId="0" applyFont="1" applyFill="1" applyAlignment="1">
      <alignment horizontal="left" vertical="top" wrapText="1" readingOrder="1"/>
    </xf>
    <xf numFmtId="0" fontId="12" fillId="2" borderId="19" xfId="0" applyFont="1" applyFill="1" applyBorder="1" applyAlignment="1">
      <alignment horizontal="center" vertical="top" readingOrder="1"/>
    </xf>
    <xf numFmtId="0" fontId="12" fillId="2" borderId="20" xfId="0" applyFont="1" applyFill="1" applyBorder="1" applyAlignment="1">
      <alignment horizontal="center" vertical="top" readingOrder="1"/>
    </xf>
    <xf numFmtId="0" fontId="11" fillId="0" borderId="17" xfId="0" applyFont="1" applyBorder="1" applyAlignment="1">
      <alignment horizontal="left" vertical="top" readingOrder="1"/>
    </xf>
    <xf numFmtId="0" fontId="11" fillId="0" borderId="0" xfId="0" applyFont="1" applyAlignment="1">
      <alignment horizontal="left" vertical="top" readingOrder="1"/>
    </xf>
    <xf numFmtId="0" fontId="11" fillId="0" borderId="17" xfId="0" applyFont="1" applyBorder="1" applyAlignment="1">
      <alignment horizontal="left" vertical="top" wrapText="1" readingOrder="1"/>
    </xf>
    <xf numFmtId="0" fontId="11" fillId="0" borderId="0" xfId="0" applyFont="1" applyAlignment="1">
      <alignment horizontal="left" vertical="top" wrapText="1" readingOrder="1"/>
    </xf>
    <xf numFmtId="49" fontId="4" fillId="3" borderId="1" xfId="0" applyNumberFormat="1" applyFont="1" applyFill="1" applyBorder="1" applyAlignment="1">
      <alignment horizontal="center"/>
    </xf>
    <xf numFmtId="49" fontId="4" fillId="3" borderId="2" xfId="0" applyNumberFormat="1" applyFont="1" applyFill="1" applyBorder="1" applyAlignment="1">
      <alignment horizontal="center"/>
    </xf>
    <xf numFmtId="49" fontId="4" fillId="3" borderId="3" xfId="0" applyNumberFormat="1" applyFont="1" applyFill="1" applyBorder="1" applyAlignment="1">
      <alignment horizontal="center"/>
    </xf>
    <xf numFmtId="49" fontId="4" fillId="3" borderId="4" xfId="0" applyNumberFormat="1" applyFont="1" applyFill="1" applyBorder="1" applyAlignment="1">
      <alignment horizontal="left"/>
    </xf>
    <xf numFmtId="49" fontId="4" fillId="4" borderId="1" xfId="0" applyNumberFormat="1" applyFont="1" applyFill="1" applyBorder="1" applyAlignment="1">
      <alignment horizontal="center"/>
    </xf>
    <xf numFmtId="0" fontId="4" fillId="4" borderId="1" xfId="0" applyFont="1" applyFill="1" applyBorder="1" applyAlignment="1">
      <alignment horizontal="center" wrapText="1"/>
    </xf>
    <xf numFmtId="0" fontId="2" fillId="5" borderId="13" xfId="0" applyFont="1" applyFill="1" applyBorder="1" applyAlignment="1">
      <alignment horizontal="center"/>
    </xf>
  </cellXfs>
  <cellStyles count="4">
    <cellStyle name="Comma" xfId="1" builtinId="3"/>
    <cellStyle name="Normal" xfId="0" builtinId="0"/>
    <cellStyle name="Normal 2" xfId="2" xr:uid="{1ED01DD6-1260-4114-B59F-9370F4F2BBB8}"/>
    <cellStyle name="Normal 2 2" xfId="3" xr:uid="{E1658CB9-3227-43AD-BDB5-206AE3D54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200025</xdr:colOff>
      <xdr:row>65</xdr:row>
      <xdr:rowOff>114300</xdr:rowOff>
    </xdr:from>
    <xdr:to>
      <xdr:col>3</xdr:col>
      <xdr:colOff>2133600</xdr:colOff>
      <xdr:row>74</xdr:row>
      <xdr:rowOff>1</xdr:rowOff>
    </xdr:to>
    <xdr:pic>
      <xdr:nvPicPr>
        <xdr:cNvPr id="2" name="Picture 1">
          <a:extLst>
            <a:ext uri="{FF2B5EF4-FFF2-40B4-BE49-F238E27FC236}">
              <a16:creationId xmlns:a16="http://schemas.microsoft.com/office/drawing/2014/main" id="{FFACE436-5FF7-4FAA-BC3A-CDA7600B08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5468600"/>
          <a:ext cx="1933575" cy="1343026"/>
        </a:xfrm>
        <a:prstGeom prst="rect">
          <a:avLst/>
        </a:prstGeom>
        <a:noFill/>
        <a:ln>
          <a:noFill/>
        </a:ln>
      </xdr:spPr>
    </xdr:pic>
    <xdr:clientData/>
  </xdr:twoCellAnchor>
  <xdr:twoCellAnchor editAs="oneCell">
    <xdr:from>
      <xdr:col>3</xdr:col>
      <xdr:colOff>152401</xdr:colOff>
      <xdr:row>80</xdr:row>
      <xdr:rowOff>25399</xdr:rowOff>
    </xdr:from>
    <xdr:to>
      <xdr:col>3</xdr:col>
      <xdr:colOff>2400300</xdr:colOff>
      <xdr:row>88</xdr:row>
      <xdr:rowOff>37702</xdr:rowOff>
    </xdr:to>
    <xdr:pic>
      <xdr:nvPicPr>
        <xdr:cNvPr id="3" name="Graphic 6">
          <a:extLst>
            <a:ext uri="{FF2B5EF4-FFF2-40B4-BE49-F238E27FC236}">
              <a16:creationId xmlns:a16="http://schemas.microsoft.com/office/drawing/2014/main" id="{5AB6C921-1FAE-4012-B59F-984CB9C2B1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7465"/>
        <a:stretch>
          <a:fillRect/>
        </a:stretch>
      </xdr:blipFill>
      <xdr:spPr bwMode="auto">
        <a:xfrm>
          <a:off x="152401" y="18503899"/>
          <a:ext cx="2247899" cy="130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BF64990-AE22-45C9-82EB-EFF2818F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9453-824E-4DF7-B610-E279EB4B0A99}">
  <sheetPr>
    <pageSetUpPr fitToPage="1"/>
  </sheetPr>
  <dimension ref="A1:AK90"/>
  <sheetViews>
    <sheetView showGridLines="0" tabSelected="1" view="pageBreakPreview" topLeftCell="D1" zoomScaleNormal="100" zoomScaleSheetLayoutView="100" workbookViewId="0">
      <selection activeCell="D2" sqref="D2:L2"/>
    </sheetView>
  </sheetViews>
  <sheetFormatPr defaultColWidth="9.09765625" defaultRowHeight="12.75" x14ac:dyDescent="0.25"/>
  <cols>
    <col min="1" max="2" width="0" style="2" hidden="1" customWidth="1"/>
    <col min="3" max="3" width="12.296875" style="2" hidden="1" customWidth="1"/>
    <col min="4" max="4" width="65.8984375" style="2" customWidth="1"/>
    <col min="5" max="5" width="17.8984375" style="2" customWidth="1"/>
    <col min="6" max="6" width="16" style="2" bestFit="1" customWidth="1"/>
    <col min="7" max="7" width="11.3984375" style="75" customWidth="1"/>
    <col min="8" max="8" width="13.59765625" style="33" customWidth="1"/>
    <col min="9" max="9" width="12.8984375" style="33" bestFit="1" customWidth="1"/>
    <col min="10" max="10" width="13" style="34" customWidth="1"/>
    <col min="11" max="11" width="11.3984375" style="2" customWidth="1"/>
    <col min="12" max="12" width="10.09765625" style="2" customWidth="1"/>
    <col min="13" max="14" width="0" style="2" hidden="1" customWidth="1"/>
    <col min="15" max="21" width="9.09765625" style="2"/>
    <col min="22" max="22" width="107.8984375" style="2" bestFit="1" customWidth="1"/>
    <col min="23" max="16384" width="9.09765625" style="2"/>
  </cols>
  <sheetData>
    <row r="1" spans="3:12" ht="23.95" customHeight="1" x14ac:dyDescent="0.25">
      <c r="C1" s="1">
        <v>44150</v>
      </c>
      <c r="D1" s="89" t="s">
        <v>0</v>
      </c>
      <c r="E1" s="89"/>
      <c r="F1" s="89"/>
      <c r="G1" s="89"/>
      <c r="H1" s="89"/>
      <c r="I1" s="89"/>
      <c r="J1" s="89"/>
      <c r="K1" s="89"/>
      <c r="L1" s="89"/>
    </row>
    <row r="2" spans="3:12" ht="23.95" customHeight="1" x14ac:dyDescent="0.25">
      <c r="C2" s="1"/>
      <c r="D2" s="89" t="s">
        <v>1</v>
      </c>
      <c r="E2" s="89"/>
      <c r="F2" s="89"/>
      <c r="G2" s="89"/>
      <c r="H2" s="89"/>
      <c r="I2" s="89"/>
      <c r="J2" s="89"/>
      <c r="K2" s="89"/>
      <c r="L2" s="89"/>
    </row>
    <row r="3" spans="3:12" ht="23.95" customHeight="1" x14ac:dyDescent="0.25">
      <c r="D3" s="90" t="s">
        <v>2</v>
      </c>
      <c r="E3" s="90"/>
      <c r="F3" s="90"/>
      <c r="G3" s="90"/>
      <c r="H3" s="90"/>
      <c r="I3" s="90"/>
      <c r="J3" s="90"/>
      <c r="K3" s="90"/>
      <c r="L3" s="90"/>
    </row>
    <row r="4" spans="3:12" ht="18.149999999999999" customHeight="1" x14ac:dyDescent="0.25">
      <c r="D4" s="91" t="s">
        <v>3</v>
      </c>
      <c r="E4" s="91"/>
      <c r="F4" s="91"/>
      <c r="G4" s="91"/>
      <c r="H4" s="91"/>
      <c r="I4" s="91"/>
      <c r="J4" s="91"/>
      <c r="K4" s="91"/>
      <c r="L4" s="91"/>
    </row>
    <row r="5" spans="3:12" ht="18.149999999999999" customHeight="1" x14ac:dyDescent="0.25">
      <c r="D5" s="92"/>
      <c r="E5" s="92"/>
      <c r="F5" s="92"/>
      <c r="G5" s="92"/>
      <c r="H5" s="92"/>
      <c r="I5" s="92"/>
      <c r="J5" s="92"/>
      <c r="K5" s="92"/>
      <c r="L5" s="92"/>
    </row>
    <row r="6" spans="3:12" ht="46.55" customHeight="1" x14ac:dyDescent="0.25">
      <c r="D6" s="93" t="s">
        <v>4</v>
      </c>
      <c r="E6" s="93" t="s">
        <v>5</v>
      </c>
      <c r="F6" s="93" t="s">
        <v>6</v>
      </c>
      <c r="G6" s="93" t="s">
        <v>7</v>
      </c>
      <c r="H6" s="94" t="s">
        <v>8</v>
      </c>
      <c r="I6" s="80" t="s">
        <v>9</v>
      </c>
      <c r="J6" s="80" t="s">
        <v>10</v>
      </c>
      <c r="K6" s="3" t="s">
        <v>11</v>
      </c>
      <c r="L6" s="4"/>
    </row>
    <row r="7" spans="3:12" x14ac:dyDescent="0.25">
      <c r="D7" s="93"/>
      <c r="E7" s="93"/>
      <c r="F7" s="93"/>
      <c r="G7" s="93"/>
      <c r="H7" s="94"/>
      <c r="I7" s="80"/>
      <c r="J7" s="80"/>
      <c r="K7" s="5" t="s">
        <v>12</v>
      </c>
      <c r="L7" s="6" t="s">
        <v>13</v>
      </c>
    </row>
    <row r="8" spans="3:12" ht="18.149999999999999" customHeight="1" x14ac:dyDescent="0.25">
      <c r="D8" s="7" t="s">
        <v>14</v>
      </c>
      <c r="E8" s="8"/>
      <c r="F8" s="8"/>
      <c r="G8" s="8"/>
      <c r="H8" s="8"/>
      <c r="I8" s="8"/>
      <c r="J8" s="8"/>
      <c r="K8" s="9"/>
      <c r="L8" s="10"/>
    </row>
    <row r="9" spans="3:12" ht="18.149999999999999" customHeight="1" x14ac:dyDescent="0.25">
      <c r="D9" s="7" t="s">
        <v>15</v>
      </c>
      <c r="E9" s="8"/>
      <c r="F9" s="8"/>
      <c r="G9" s="8"/>
      <c r="H9" s="8"/>
      <c r="I9" s="8"/>
      <c r="J9" s="8"/>
      <c r="K9" s="9"/>
      <c r="L9" s="10"/>
    </row>
    <row r="10" spans="3:12" ht="18.149999999999999" customHeight="1" x14ac:dyDescent="0.25">
      <c r="D10" s="11" t="s">
        <v>16</v>
      </c>
      <c r="E10" s="12"/>
      <c r="F10" s="12"/>
      <c r="G10" s="12"/>
      <c r="H10" s="12"/>
      <c r="I10" s="12"/>
      <c r="J10" s="12"/>
      <c r="K10" s="13"/>
      <c r="L10" s="14"/>
    </row>
    <row r="11" spans="3:12" ht="18.149999999999999" customHeight="1" x14ac:dyDescent="0.25">
      <c r="D11" s="15" t="s">
        <v>17</v>
      </c>
      <c r="E11" s="15" t="s">
        <v>18</v>
      </c>
      <c r="F11" s="15" t="s">
        <v>19</v>
      </c>
      <c r="G11" s="16">
        <v>150</v>
      </c>
      <c r="H11" s="16">
        <v>1549.3769795000001</v>
      </c>
      <c r="I11" s="17">
        <v>9.0200000000000002E-2</v>
      </c>
      <c r="J11" s="18">
        <v>7.0149999999999997</v>
      </c>
      <c r="K11" s="19"/>
      <c r="L11" s="10"/>
    </row>
    <row r="12" spans="3:12" ht="18.149999999999999" customHeight="1" x14ac:dyDescent="0.25">
      <c r="D12" s="15" t="s">
        <v>20</v>
      </c>
      <c r="E12" s="15" t="s">
        <v>21</v>
      </c>
      <c r="F12" s="15" t="s">
        <v>19</v>
      </c>
      <c r="G12" s="16">
        <v>150</v>
      </c>
      <c r="H12" s="16">
        <v>1548.9914177999999</v>
      </c>
      <c r="I12" s="17">
        <v>9.0200000000000002E-2</v>
      </c>
      <c r="J12" s="18">
        <v>7.37</v>
      </c>
      <c r="K12" s="19"/>
      <c r="L12" s="10"/>
    </row>
    <row r="13" spans="3:12" ht="18.149999999999999" customHeight="1" x14ac:dyDescent="0.25">
      <c r="D13" s="15" t="s">
        <v>22</v>
      </c>
      <c r="E13" s="15" t="s">
        <v>23</v>
      </c>
      <c r="F13" s="15" t="s">
        <v>19</v>
      </c>
      <c r="G13" s="16">
        <v>150</v>
      </c>
      <c r="H13" s="16">
        <v>1542.7172055000001</v>
      </c>
      <c r="I13" s="17">
        <v>8.9800000000000005E-2</v>
      </c>
      <c r="J13" s="18">
        <v>7.52</v>
      </c>
      <c r="K13" s="19"/>
      <c r="L13" s="10"/>
    </row>
    <row r="14" spans="3:12" ht="18.149999999999999" customHeight="1" x14ac:dyDescent="0.25">
      <c r="D14" s="15" t="s">
        <v>24</v>
      </c>
      <c r="E14" s="15" t="s">
        <v>25</v>
      </c>
      <c r="F14" s="15" t="s">
        <v>19</v>
      </c>
      <c r="G14" s="16">
        <v>150</v>
      </c>
      <c r="H14" s="16">
        <v>1536.7418219000001</v>
      </c>
      <c r="I14" s="17">
        <v>8.9499999999999996E-2</v>
      </c>
      <c r="J14" s="18">
        <v>6.875</v>
      </c>
      <c r="K14" s="19"/>
      <c r="L14" s="10"/>
    </row>
    <row r="15" spans="3:12" ht="18.149999999999999" customHeight="1" x14ac:dyDescent="0.25">
      <c r="D15" s="15" t="s">
        <v>26</v>
      </c>
      <c r="E15" s="15" t="s">
        <v>27</v>
      </c>
      <c r="F15" s="15" t="s">
        <v>19</v>
      </c>
      <c r="G15" s="16">
        <v>150</v>
      </c>
      <c r="H15" s="16">
        <v>1522.4284726000001</v>
      </c>
      <c r="I15" s="17">
        <v>8.8599999999999998E-2</v>
      </c>
      <c r="J15" s="18">
        <v>7.37</v>
      </c>
      <c r="K15" s="19"/>
      <c r="L15" s="10"/>
    </row>
    <row r="16" spans="3:12" ht="18.149999999999999" customHeight="1" x14ac:dyDescent="0.25">
      <c r="D16" s="15" t="s">
        <v>28</v>
      </c>
      <c r="E16" s="15" t="s">
        <v>29</v>
      </c>
      <c r="F16" s="15" t="s">
        <v>19</v>
      </c>
      <c r="G16" s="16">
        <v>150</v>
      </c>
      <c r="H16" s="16">
        <v>1514.5472055</v>
      </c>
      <c r="I16" s="17">
        <v>8.8200000000000001E-2</v>
      </c>
      <c r="J16" s="18">
        <v>7.5449000000000002</v>
      </c>
      <c r="K16" s="19"/>
      <c r="L16" s="10"/>
    </row>
    <row r="17" spans="4:12" ht="18.149999999999999" customHeight="1" x14ac:dyDescent="0.25">
      <c r="D17" s="15" t="s">
        <v>30</v>
      </c>
      <c r="E17" s="15" t="s">
        <v>31</v>
      </c>
      <c r="F17" s="15" t="s">
        <v>32</v>
      </c>
      <c r="G17" s="16">
        <v>150</v>
      </c>
      <c r="H17" s="16">
        <v>1510.900089</v>
      </c>
      <c r="I17" s="17">
        <v>8.7999999999999995E-2</v>
      </c>
      <c r="J17" s="18">
        <v>7.3</v>
      </c>
      <c r="K17" s="19"/>
      <c r="L17" s="10"/>
    </row>
    <row r="18" spans="4:12" ht="18.149999999999999" customHeight="1" x14ac:dyDescent="0.25">
      <c r="D18" s="15" t="s">
        <v>33</v>
      </c>
      <c r="E18" s="15" t="s">
        <v>34</v>
      </c>
      <c r="F18" s="15" t="s">
        <v>19</v>
      </c>
      <c r="G18" s="16">
        <v>100</v>
      </c>
      <c r="H18" s="16">
        <v>1055.9506163999999</v>
      </c>
      <c r="I18" s="17">
        <v>6.1499999999999999E-2</v>
      </c>
      <c r="J18" s="18">
        <v>6.7999000000000001</v>
      </c>
      <c r="K18" s="19"/>
      <c r="L18" s="10"/>
    </row>
    <row r="19" spans="4:12" ht="18.149999999999999" customHeight="1" x14ac:dyDescent="0.25">
      <c r="D19" s="15" t="s">
        <v>35</v>
      </c>
      <c r="E19" s="15" t="s">
        <v>36</v>
      </c>
      <c r="F19" s="15" t="s">
        <v>19</v>
      </c>
      <c r="G19" s="16">
        <v>100</v>
      </c>
      <c r="H19" s="16">
        <v>1024.5806027000001</v>
      </c>
      <c r="I19" s="17">
        <v>5.9700000000000003E-2</v>
      </c>
      <c r="J19" s="18">
        <v>7.6349999999999998</v>
      </c>
      <c r="K19" s="19"/>
      <c r="L19" s="10"/>
    </row>
    <row r="20" spans="4:12" ht="18.149999999999999" customHeight="1" x14ac:dyDescent="0.25">
      <c r="D20" s="20" t="s">
        <v>37</v>
      </c>
      <c r="E20" s="21"/>
      <c r="F20" s="21"/>
      <c r="G20" s="20"/>
      <c r="H20" s="22">
        <v>12806.234410900001</v>
      </c>
      <c r="I20" s="23">
        <v>0.74570000000000003</v>
      </c>
      <c r="J20" s="21"/>
      <c r="K20" s="24"/>
      <c r="L20" s="25"/>
    </row>
    <row r="21" spans="4:12" ht="18.149999999999999" customHeight="1" x14ac:dyDescent="0.25">
      <c r="D21" s="11" t="s">
        <v>38</v>
      </c>
      <c r="E21" s="12"/>
      <c r="F21" s="12"/>
      <c r="G21" s="12"/>
      <c r="H21" s="12"/>
      <c r="I21" s="12"/>
      <c r="J21" s="12"/>
      <c r="K21" s="13"/>
      <c r="L21" s="14"/>
    </row>
    <row r="22" spans="4:12" ht="18.149999999999999" customHeight="1" x14ac:dyDescent="0.25">
      <c r="D22" s="15" t="s">
        <v>39</v>
      </c>
      <c r="E22" s="15" t="s">
        <v>40</v>
      </c>
      <c r="F22" s="15" t="s">
        <v>41</v>
      </c>
      <c r="G22" s="16">
        <v>1500000</v>
      </c>
      <c r="H22" s="16">
        <v>1516.8525</v>
      </c>
      <c r="I22" s="17">
        <v>8.8300000000000003E-2</v>
      </c>
      <c r="J22" s="18">
        <v>7.0914000000000001</v>
      </c>
      <c r="K22" s="9"/>
      <c r="L22" s="10"/>
    </row>
    <row r="23" spans="4:12" ht="18.149999999999999" customHeight="1" x14ac:dyDescent="0.25">
      <c r="D23" s="15" t="s">
        <v>42</v>
      </c>
      <c r="E23" s="15" t="s">
        <v>43</v>
      </c>
      <c r="F23" s="15" t="s">
        <v>41</v>
      </c>
      <c r="G23" s="16">
        <v>1500000</v>
      </c>
      <c r="H23" s="16">
        <v>1447.6453332999999</v>
      </c>
      <c r="I23" s="17">
        <v>8.43E-2</v>
      </c>
      <c r="J23" s="18">
        <v>7.1618000000000004</v>
      </c>
      <c r="K23" s="9"/>
      <c r="L23" s="10"/>
    </row>
    <row r="24" spans="4:12" ht="18.149999999999999" customHeight="1" x14ac:dyDescent="0.25">
      <c r="D24" s="15" t="s">
        <v>44</v>
      </c>
      <c r="E24" s="15" t="s">
        <v>45</v>
      </c>
      <c r="F24" s="15" t="s">
        <v>41</v>
      </c>
      <c r="G24" s="16">
        <v>500000</v>
      </c>
      <c r="H24" s="16">
        <v>511.58199999999999</v>
      </c>
      <c r="I24" s="17">
        <v>2.98E-2</v>
      </c>
      <c r="J24" s="18">
        <v>7.3132999999999999</v>
      </c>
      <c r="K24" s="9"/>
      <c r="L24" s="10"/>
    </row>
    <row r="25" spans="4:12" ht="18.149999999999999" customHeight="1" x14ac:dyDescent="0.25">
      <c r="D25" s="20" t="s">
        <v>37</v>
      </c>
      <c r="E25" s="21"/>
      <c r="F25" s="21"/>
      <c r="G25" s="20"/>
      <c r="H25" s="22">
        <v>3476.0798332999998</v>
      </c>
      <c r="I25" s="23">
        <v>0.2024</v>
      </c>
      <c r="J25" s="21"/>
      <c r="K25" s="24"/>
      <c r="L25" s="25"/>
    </row>
    <row r="26" spans="4:12" ht="18.149999999999999" customHeight="1" x14ac:dyDescent="0.25">
      <c r="D26" s="20" t="s">
        <v>46</v>
      </c>
      <c r="E26" s="15"/>
      <c r="F26" s="15"/>
      <c r="G26" s="15"/>
      <c r="H26" s="22">
        <v>2593.6804069999998</v>
      </c>
      <c r="I26" s="23">
        <v>0.151</v>
      </c>
      <c r="J26" s="26">
        <v>5.8594999999999997</v>
      </c>
      <c r="K26" s="9"/>
      <c r="L26" s="10"/>
    </row>
    <row r="27" spans="4:12" ht="18.149999999999999" customHeight="1" x14ac:dyDescent="0.25">
      <c r="D27" s="15" t="s">
        <v>47</v>
      </c>
      <c r="E27" s="8"/>
      <c r="F27" s="8"/>
      <c r="G27" s="8"/>
      <c r="H27" s="16">
        <v>-1699.4956691</v>
      </c>
      <c r="I27" s="17">
        <v>-9.9099999999999994E-2</v>
      </c>
      <c r="J27" s="18">
        <v>5.8594999999999997</v>
      </c>
      <c r="K27" s="9"/>
      <c r="L27" s="10"/>
    </row>
    <row r="28" spans="4:12" ht="18.149999999999999" customHeight="1" x14ac:dyDescent="0.25">
      <c r="D28" s="20" t="s">
        <v>48</v>
      </c>
      <c r="E28" s="8"/>
      <c r="F28" s="8"/>
      <c r="G28" s="8"/>
      <c r="H28" s="22">
        <v>17176.498982100002</v>
      </c>
      <c r="I28" s="23">
        <v>1</v>
      </c>
      <c r="J28" s="8"/>
      <c r="K28" s="9"/>
      <c r="L28" s="10"/>
    </row>
    <row r="29" spans="4:12" ht="18.149999999999999" customHeight="1" x14ac:dyDescent="0.25">
      <c r="D29" s="27" t="s">
        <v>49</v>
      </c>
      <c r="E29" s="28"/>
      <c r="F29" s="28"/>
      <c r="G29" s="29"/>
      <c r="H29" s="30"/>
      <c r="I29" s="30"/>
      <c r="J29" s="28"/>
    </row>
    <row r="30" spans="4:12" ht="18.149999999999999" customHeight="1" x14ac:dyDescent="0.25">
      <c r="D30" s="27" t="s">
        <v>50</v>
      </c>
      <c r="E30" s="28"/>
      <c r="F30" s="28"/>
      <c r="G30" s="29"/>
      <c r="H30" s="30"/>
      <c r="I30" s="30"/>
      <c r="J30" s="28"/>
    </row>
    <row r="31" spans="4:12" ht="18.149999999999999" customHeight="1" x14ac:dyDescent="0.25">
      <c r="D31" s="31" t="s">
        <v>51</v>
      </c>
      <c r="E31" s="28"/>
      <c r="F31" s="28"/>
      <c r="G31" s="29"/>
      <c r="H31" s="30"/>
      <c r="I31" s="30"/>
      <c r="J31" s="28"/>
    </row>
    <row r="32" spans="4:12" ht="18.149999999999999" customHeight="1" x14ac:dyDescent="0.25">
      <c r="D32" s="32" t="s">
        <v>52</v>
      </c>
      <c r="G32" s="2"/>
    </row>
    <row r="33" spans="1:14" s="35" customFormat="1" ht="18.149999999999999" customHeight="1" x14ac:dyDescent="0.2">
      <c r="D33" s="36" t="s">
        <v>53</v>
      </c>
      <c r="H33" s="37"/>
      <c r="I33" s="37"/>
      <c r="J33" s="38"/>
    </row>
    <row r="34" spans="1:14" s="35" customFormat="1" ht="18.149999999999999" customHeight="1" x14ac:dyDescent="0.2">
      <c r="D34" s="39" t="s">
        <v>54</v>
      </c>
      <c r="G34" s="40"/>
      <c r="H34" s="37"/>
      <c r="I34" s="37"/>
      <c r="J34" s="38"/>
    </row>
    <row r="35" spans="1:14" s="35" customFormat="1" ht="26.35" customHeight="1" x14ac:dyDescent="0.2">
      <c r="A35" s="35" t="s">
        <v>55</v>
      </c>
      <c r="B35" s="35" t="s">
        <v>56</v>
      </c>
      <c r="C35" s="35" t="s">
        <v>57</v>
      </c>
      <c r="D35" s="41" t="s">
        <v>58</v>
      </c>
      <c r="E35" s="42" t="s">
        <v>59</v>
      </c>
      <c r="F35" s="43" t="s">
        <v>60</v>
      </c>
      <c r="G35" s="40"/>
      <c r="H35" s="37"/>
      <c r="I35" s="37"/>
      <c r="J35" s="38"/>
    </row>
    <row r="36" spans="1:14" s="35" customFormat="1" ht="18.149999999999999" customHeight="1" x14ac:dyDescent="0.2">
      <c r="A36" s="35" t="str">
        <f>_xlfn.XLOOKUP(C36,[1]Mapping!B:B,[1]Mapping!A:A)</f>
        <v>Y0DYRG</v>
      </c>
      <c r="B36" s="35">
        <f>VLOOKUP(C36,[1]Mapping!B:N,13,0)</f>
        <v>148496</v>
      </c>
      <c r="C36" s="35" t="s">
        <v>61</v>
      </c>
      <c r="D36" s="44" t="s">
        <v>62</v>
      </c>
      <c r="E36" s="45">
        <f>VLOOKUP(B36,'[1]AMFI 30.09.22'!B:F,5,0)</f>
        <v>10.6167</v>
      </c>
      <c r="F36" s="45">
        <v>10.622400000000001</v>
      </c>
      <c r="G36" s="40"/>
      <c r="H36" s="37"/>
      <c r="I36" s="37"/>
      <c r="J36" s="38"/>
      <c r="M36" s="35">
        <f>_xlfn.XLOOKUP(B36,'[1]AMFI 30.09.22'!B:B,'[1]AMFI 30.09.22'!K:K)</f>
        <v>10.622400000000001</v>
      </c>
      <c r="N36" s="35" t="b">
        <f>F36=M36</f>
        <v>1</v>
      </c>
    </row>
    <row r="37" spans="1:14" s="35" customFormat="1" ht="18.149999999999999" customHeight="1" x14ac:dyDescent="0.2">
      <c r="A37" s="35" t="str">
        <f>_xlfn.XLOOKUP(C37,[1]Mapping!B:B,[1]Mapping!A:A)</f>
        <v>Y0DYRMD</v>
      </c>
      <c r="B37" s="35">
        <f>VLOOKUP(C37,[1]Mapping!B:N,13,0)</f>
        <v>148497</v>
      </c>
      <c r="C37" s="35" t="s">
        <v>63</v>
      </c>
      <c r="D37" s="44" t="s">
        <v>64</v>
      </c>
      <c r="E37" s="46">
        <f>VLOOKUP(B37,'[1]AMFI 30.09.22'!B:F,5,0)</f>
        <v>10.0177</v>
      </c>
      <c r="F37" s="46">
        <v>10.044499999999999</v>
      </c>
      <c r="G37" s="40"/>
      <c r="H37" s="37"/>
      <c r="I37" s="37"/>
      <c r="J37" s="38"/>
      <c r="M37" s="35">
        <f>_xlfn.XLOOKUP(B37,'[1]AMFI 30.09.22'!B:B,'[1]AMFI 30.09.22'!K:K)</f>
        <v>10.044499999999999</v>
      </c>
      <c r="N37" s="35" t="b">
        <f t="shared" ref="N37:N43" si="0">F37=M37</f>
        <v>1</v>
      </c>
    </row>
    <row r="38" spans="1:14" s="35" customFormat="1" ht="18.149999999999999" customHeight="1" x14ac:dyDescent="0.2">
      <c r="A38" s="35" t="str">
        <f>_xlfn.XLOOKUP(C38,[1]Mapping!B:B,[1]Mapping!A:A)</f>
        <v>Y0DYRQD</v>
      </c>
      <c r="B38" s="35">
        <f>VLOOKUP(C38,[1]Mapping!B:N,13,0)</f>
        <v>148498</v>
      </c>
      <c r="C38" s="35" t="s">
        <v>65</v>
      </c>
      <c r="D38" s="44" t="s">
        <v>66</v>
      </c>
      <c r="E38" s="46">
        <f>VLOOKUP(B38,'[1]AMFI 30.09.22'!B:F,5,0)</f>
        <v>10.029500000000001</v>
      </c>
      <c r="F38" s="46">
        <v>10.0848</v>
      </c>
      <c r="G38" s="40"/>
      <c r="H38" s="37"/>
      <c r="I38" s="37"/>
      <c r="J38" s="38"/>
      <c r="M38" s="35">
        <f>_xlfn.XLOOKUP(B38,'[1]AMFI 30.09.22'!B:B,'[1]AMFI 30.09.22'!K:K)</f>
        <v>10.0848</v>
      </c>
      <c r="N38" s="35" t="b">
        <f t="shared" si="0"/>
        <v>1</v>
      </c>
    </row>
    <row r="39" spans="1:14" s="35" customFormat="1" ht="18.149999999999999" customHeight="1" x14ac:dyDescent="0.2">
      <c r="A39" s="35" t="str">
        <f>_xlfn.XLOOKUP(C39,[1]Mapping!B:B,[1]Mapping!A:A)</f>
        <v>Y0DYRHD</v>
      </c>
      <c r="B39" s="35">
        <f>VLOOKUP(C39,[1]Mapping!B:N,13,0)</f>
        <v>148499</v>
      </c>
      <c r="C39" s="35" t="s">
        <v>67</v>
      </c>
      <c r="D39" s="44" t="s">
        <v>68</v>
      </c>
      <c r="E39" s="46">
        <f>VLOOKUP(B39,'[1]AMFI 30.09.22'!B:F,5,0)</f>
        <v>10.0227</v>
      </c>
      <c r="F39" s="46">
        <v>10.078200000000001</v>
      </c>
      <c r="G39" s="40"/>
      <c r="H39" s="37"/>
      <c r="I39" s="37"/>
      <c r="J39" s="38"/>
      <c r="M39" s="35">
        <f>_xlfn.XLOOKUP(B39,'[1]AMFI 30.09.22'!B:B,'[1]AMFI 30.09.22'!K:K)</f>
        <v>10.078200000000001</v>
      </c>
      <c r="N39" s="35" t="b">
        <f t="shared" si="0"/>
        <v>1</v>
      </c>
    </row>
    <row r="40" spans="1:14" s="35" customFormat="1" ht="18.149999999999999" customHeight="1" x14ac:dyDescent="0.2">
      <c r="A40" s="35" t="str">
        <f>_xlfn.XLOOKUP(C40,[1]Mapping!B:B,[1]Mapping!A:A)</f>
        <v>Y0DYDGR</v>
      </c>
      <c r="B40" s="35">
        <f>VLOOKUP(C40,[1]Mapping!B:N,13,0)</f>
        <v>148492</v>
      </c>
      <c r="C40" s="35" t="s">
        <v>69</v>
      </c>
      <c r="D40" s="44" t="s">
        <v>70</v>
      </c>
      <c r="E40" s="46">
        <f>VLOOKUP(B40,'[1]AMFI 30.09.22'!B:F,5,0)</f>
        <v>10.7059</v>
      </c>
      <c r="F40" s="46">
        <v>10.689399999999999</v>
      </c>
      <c r="G40" s="40"/>
      <c r="H40" s="37"/>
      <c r="I40" s="37"/>
      <c r="J40" s="38"/>
      <c r="M40" s="35">
        <f>_xlfn.XLOOKUP(B40,'[1]AMFI 30.09.22'!B:B,'[1]AMFI 30.09.22'!K:K)</f>
        <v>10.689399999999999</v>
      </c>
      <c r="N40" s="35" t="b">
        <f t="shared" si="0"/>
        <v>1</v>
      </c>
    </row>
    <row r="41" spans="1:14" s="35" customFormat="1" ht="18.149999999999999" customHeight="1" x14ac:dyDescent="0.2">
      <c r="A41" s="35" t="str">
        <f>_xlfn.XLOOKUP(C41,[1]Mapping!B:B,[1]Mapping!A:A)</f>
        <v>Y0DYDMD</v>
      </c>
      <c r="B41" s="35">
        <f>VLOOKUP(C41,[1]Mapping!B:N,13,0)</f>
        <v>148493</v>
      </c>
      <c r="C41" s="35" t="s">
        <v>71</v>
      </c>
      <c r="D41" s="44" t="s">
        <v>72</v>
      </c>
      <c r="E41" s="46">
        <f>VLOOKUP(B41,'[1]AMFI 30.09.22'!B:F,5,0)</f>
        <v>10.1326</v>
      </c>
      <c r="F41" s="46">
        <v>10.2599</v>
      </c>
      <c r="G41" s="40"/>
      <c r="H41" s="37"/>
      <c r="I41" s="37"/>
      <c r="J41" s="38"/>
      <c r="M41" s="35">
        <f>_xlfn.XLOOKUP(B41,'[1]AMFI 30.09.22'!B:B,'[1]AMFI 30.09.22'!K:K)</f>
        <v>10.2599</v>
      </c>
      <c r="N41" s="35" t="b">
        <f t="shared" si="0"/>
        <v>1</v>
      </c>
    </row>
    <row r="42" spans="1:14" s="35" customFormat="1" ht="18.149999999999999" customHeight="1" x14ac:dyDescent="0.2">
      <c r="A42" s="35" t="str">
        <f>_xlfn.XLOOKUP(C42,[1]Mapping!B:B,[1]Mapping!A:A)</f>
        <v>Y0DYDQD</v>
      </c>
      <c r="B42" s="35">
        <f>VLOOKUP(C42,[1]Mapping!B:N,13,0)</f>
        <v>148495</v>
      </c>
      <c r="C42" s="35" t="s">
        <v>73</v>
      </c>
      <c r="D42" s="44" t="s">
        <v>74</v>
      </c>
      <c r="E42" s="46">
        <f>VLOOKUP(B42,'[1]AMFI 30.09.22'!B:F,5,0)</f>
        <v>10.0579</v>
      </c>
      <c r="F42" s="46">
        <v>10.111499999999999</v>
      </c>
      <c r="G42" s="40"/>
      <c r="H42" s="37"/>
      <c r="I42" s="37"/>
      <c r="J42" s="38"/>
      <c r="M42" s="35">
        <f>_xlfn.XLOOKUP(B42,'[1]AMFI 30.09.22'!B:B,'[1]AMFI 30.09.22'!K:K)</f>
        <v>10.111499999999999</v>
      </c>
      <c r="N42" s="35" t="b">
        <f t="shared" si="0"/>
        <v>1</v>
      </c>
    </row>
    <row r="43" spans="1:14" s="35" customFormat="1" ht="18.149999999999999" customHeight="1" x14ac:dyDescent="0.2">
      <c r="A43" s="35" t="str">
        <f>_xlfn.XLOOKUP(C43,[1]Mapping!B:B,[1]Mapping!A:A)</f>
        <v>Y0DYDHD</v>
      </c>
      <c r="B43" s="35">
        <f>VLOOKUP(C43,[1]Mapping!B:N,13,0)</f>
        <v>148494</v>
      </c>
      <c r="C43" s="35" t="s">
        <v>75</v>
      </c>
      <c r="D43" s="47" t="s">
        <v>76</v>
      </c>
      <c r="E43" s="48">
        <f>VLOOKUP(B43,'[1]AMFI 30.09.22'!B:F,5,0)</f>
        <v>10.059699999999999</v>
      </c>
      <c r="F43" s="48">
        <v>10.1243</v>
      </c>
      <c r="G43" s="40"/>
      <c r="H43" s="37"/>
      <c r="I43" s="37"/>
      <c r="J43" s="38"/>
      <c r="M43" s="35">
        <f>_xlfn.XLOOKUP(B43,'[1]AMFI 30.09.22'!B:B,'[1]AMFI 30.09.22'!K:K)</f>
        <v>10.1243</v>
      </c>
      <c r="N43" s="35" t="b">
        <f t="shared" si="0"/>
        <v>1</v>
      </c>
    </row>
    <row r="44" spans="1:14" s="35" customFormat="1" ht="18.149999999999999" customHeight="1" x14ac:dyDescent="0.2">
      <c r="D44" s="49" t="s">
        <v>77</v>
      </c>
      <c r="E44" s="49"/>
      <c r="F44" s="49"/>
      <c r="G44" s="49"/>
      <c r="H44" s="50"/>
      <c r="I44" s="37"/>
      <c r="J44" s="38"/>
    </row>
    <row r="45" spans="1:14" s="35" customFormat="1" ht="18.149999999999999" customHeight="1" x14ac:dyDescent="0.2">
      <c r="D45" s="51" t="s">
        <v>78</v>
      </c>
      <c r="E45" s="51"/>
      <c r="F45" s="51"/>
      <c r="G45" s="51"/>
      <c r="H45" s="50"/>
      <c r="I45" s="37"/>
      <c r="J45" s="38"/>
    </row>
    <row r="46" spans="1:14" s="35" customFormat="1" ht="18.149999999999999" customHeight="1" x14ac:dyDescent="0.2">
      <c r="D46" s="81" t="s">
        <v>79</v>
      </c>
      <c r="E46" s="82"/>
      <c r="F46" s="82"/>
      <c r="G46" s="82"/>
      <c r="H46" s="82"/>
      <c r="I46" s="82"/>
      <c r="J46" s="82"/>
    </row>
    <row r="47" spans="1:14" s="35" customFormat="1" ht="18.7" customHeight="1" x14ac:dyDescent="0.2">
      <c r="D47" s="52" t="s">
        <v>58</v>
      </c>
      <c r="E47" s="83" t="s">
        <v>80</v>
      </c>
      <c r="F47" s="84"/>
      <c r="G47" s="53"/>
      <c r="H47" s="53"/>
      <c r="I47" s="37"/>
      <c r="J47" s="38"/>
    </row>
    <row r="48" spans="1:14" s="35" customFormat="1" ht="21.75" customHeight="1" x14ac:dyDescent="0.2">
      <c r="D48" s="54"/>
      <c r="E48" s="55" t="s">
        <v>81</v>
      </c>
      <c r="F48" s="55" t="s">
        <v>82</v>
      </c>
      <c r="G48" s="53"/>
      <c r="H48" s="53"/>
      <c r="I48" s="37"/>
      <c r="J48" s="38"/>
    </row>
    <row r="49" spans="3:37" s="35" customFormat="1" ht="18.149999999999999" customHeight="1" x14ac:dyDescent="0.2">
      <c r="C49" s="35" t="s">
        <v>63</v>
      </c>
      <c r="D49" s="56" t="s">
        <v>64</v>
      </c>
      <c r="E49" s="57">
        <f>IFERROR(VLOOKUP(C49,[1]Dividend!A:B,2,0),0)</f>
        <v>2.1445329999999999E-2</v>
      </c>
      <c r="F49" s="57">
        <f>E49</f>
        <v>2.1445329999999999E-2</v>
      </c>
      <c r="G49" s="53"/>
      <c r="H49" s="53"/>
      <c r="I49" s="37"/>
      <c r="J49" s="38"/>
      <c r="AJ49" s="40" t="s">
        <v>83</v>
      </c>
      <c r="AK49" s="40">
        <v>0.17891001000000001</v>
      </c>
    </row>
    <row r="50" spans="3:37" s="35" customFormat="1" ht="18.149999999999999" customHeight="1" x14ac:dyDescent="0.2">
      <c r="C50" s="35" t="s">
        <v>65</v>
      </c>
      <c r="D50" s="56" t="s">
        <v>84</v>
      </c>
      <c r="E50" s="58">
        <f>IFERROR(VLOOKUP(C50,[1]Dividend!A:B,2,0),0)</f>
        <v>0.05</v>
      </c>
      <c r="F50" s="58">
        <f t="shared" ref="F50:F54" si="1">E50</f>
        <v>0.05</v>
      </c>
      <c r="G50" s="53"/>
      <c r="H50" s="53"/>
      <c r="I50" s="37"/>
      <c r="J50" s="38"/>
      <c r="AJ50" s="40" t="s">
        <v>85</v>
      </c>
      <c r="AK50" s="40">
        <v>1.34646182</v>
      </c>
    </row>
    <row r="51" spans="3:37" s="35" customFormat="1" ht="18.149999999999999" customHeight="1" x14ac:dyDescent="0.2">
      <c r="C51" s="35" t="s">
        <v>67</v>
      </c>
      <c r="D51" s="56" t="s">
        <v>68</v>
      </c>
      <c r="E51" s="58">
        <f>IFERROR(VLOOKUP(C51,[1]Dividend!A:B,2,0),0)</f>
        <v>0.05</v>
      </c>
      <c r="F51" s="58">
        <f t="shared" si="1"/>
        <v>0.05</v>
      </c>
      <c r="G51" s="53"/>
      <c r="H51" s="53"/>
      <c r="I51" s="37"/>
      <c r="J51" s="38"/>
      <c r="AJ51" s="40" t="s">
        <v>86</v>
      </c>
      <c r="AK51" s="40">
        <v>0.7</v>
      </c>
    </row>
    <row r="52" spans="3:37" s="35" customFormat="1" ht="18.149999999999999" customHeight="1" x14ac:dyDescent="0.2">
      <c r="C52" s="35" t="s">
        <v>71</v>
      </c>
      <c r="D52" s="56" t="s">
        <v>87</v>
      </c>
      <c r="E52" s="58">
        <f>IFERROR(VLOOKUP(C52,[1]Dividend!A:B,2,0),0)</f>
        <v>0.14303061</v>
      </c>
      <c r="F52" s="58">
        <f t="shared" si="1"/>
        <v>0.14303061</v>
      </c>
      <c r="G52" s="53"/>
      <c r="H52" s="53"/>
      <c r="I52" s="37"/>
      <c r="J52" s="38"/>
      <c r="AJ52" s="40" t="s">
        <v>88</v>
      </c>
      <c r="AK52" s="40">
        <v>1.25</v>
      </c>
    </row>
    <row r="53" spans="3:37" s="35" customFormat="1" ht="18.149999999999999" customHeight="1" x14ac:dyDescent="0.2">
      <c r="C53" s="35" t="s">
        <v>73</v>
      </c>
      <c r="D53" s="44" t="s">
        <v>74</v>
      </c>
      <c r="E53" s="58">
        <f>IFERROR(VLOOKUP(C53,[1]Dividend!A:B,2,0),0)</f>
        <v>7.0000000000000007E-2</v>
      </c>
      <c r="F53" s="58">
        <f t="shared" si="1"/>
        <v>7.0000000000000007E-2</v>
      </c>
      <c r="G53" s="53"/>
      <c r="H53" s="53"/>
      <c r="I53" s="37"/>
      <c r="J53" s="38"/>
      <c r="AJ53" s="40" t="s">
        <v>89</v>
      </c>
      <c r="AK53" s="40">
        <v>73.068379009999944</v>
      </c>
    </row>
    <row r="54" spans="3:37" s="35" customFormat="1" ht="18.149999999999999" customHeight="1" x14ac:dyDescent="0.2">
      <c r="C54" s="35" t="s">
        <v>75</v>
      </c>
      <c r="D54" s="47" t="s">
        <v>76</v>
      </c>
      <c r="E54" s="59">
        <f>IFERROR(VLOOKUP(C54,[1]Dividend!A:B,2,0),0)</f>
        <v>0.08</v>
      </c>
      <c r="F54" s="59">
        <f t="shared" si="1"/>
        <v>0.08</v>
      </c>
      <c r="G54" s="53"/>
      <c r="H54" s="53"/>
      <c r="I54" s="37"/>
      <c r="J54" s="38"/>
      <c r="AJ54" s="40" t="s">
        <v>90</v>
      </c>
      <c r="AK54" s="40">
        <v>0.40160351000000005</v>
      </c>
    </row>
    <row r="55" spans="3:37" s="35" customFormat="1" ht="18.149999999999999" customHeight="1" x14ac:dyDescent="0.2">
      <c r="D55" s="60" t="s">
        <v>91</v>
      </c>
      <c r="E55" s="60"/>
      <c r="F55" s="60"/>
      <c r="G55" s="60"/>
      <c r="H55" s="50"/>
      <c r="I55" s="37"/>
      <c r="J55" s="38"/>
      <c r="AJ55" s="40" t="s">
        <v>92</v>
      </c>
      <c r="AK55" s="40">
        <v>0.21077954000000002</v>
      </c>
    </row>
    <row r="56" spans="3:37" s="61" customFormat="1" ht="18.149999999999999" customHeight="1" x14ac:dyDescent="0.2">
      <c r="D56" s="62" t="s">
        <v>93</v>
      </c>
      <c r="E56" s="62"/>
      <c r="F56" s="62"/>
      <c r="G56" s="62"/>
      <c r="H56" s="50"/>
      <c r="I56" s="63"/>
      <c r="J56" s="64"/>
      <c r="AJ56" s="65" t="s">
        <v>94</v>
      </c>
      <c r="AK56" s="65">
        <v>2.5</v>
      </c>
    </row>
    <row r="57" spans="3:37" s="35" customFormat="1" ht="18.149999999999999" customHeight="1" x14ac:dyDescent="0.2">
      <c r="D57" s="62" t="s">
        <v>95</v>
      </c>
      <c r="E57" s="62"/>
      <c r="F57" s="62"/>
      <c r="G57" s="62"/>
      <c r="H57" s="50"/>
      <c r="I57" s="37"/>
      <c r="J57" s="38"/>
      <c r="AJ57" s="40" t="s">
        <v>96</v>
      </c>
      <c r="AK57" s="40">
        <v>2.5</v>
      </c>
    </row>
    <row r="58" spans="3:37" s="35" customFormat="1" ht="18.149999999999999" customHeight="1" x14ac:dyDescent="0.2">
      <c r="D58" s="66" t="s">
        <v>97</v>
      </c>
      <c r="G58" s="40"/>
      <c r="H58" s="37"/>
      <c r="I58" s="37"/>
      <c r="J58" s="38"/>
      <c r="AJ58" s="40" t="s">
        <v>98</v>
      </c>
      <c r="AK58" s="40">
        <v>1.25</v>
      </c>
    </row>
    <row r="59" spans="3:37" s="35" customFormat="1" ht="18.149999999999999" customHeight="1" x14ac:dyDescent="0.2">
      <c r="D59" s="67" t="s">
        <v>99</v>
      </c>
      <c r="G59" s="40"/>
      <c r="H59" s="37"/>
      <c r="I59" s="37"/>
      <c r="J59" s="38"/>
      <c r="AJ59" s="40" t="s">
        <v>100</v>
      </c>
      <c r="AK59" s="40">
        <v>112.26142678999999</v>
      </c>
    </row>
    <row r="60" spans="3:37" s="35" customFormat="1" ht="18.149999999999999" customHeight="1" x14ac:dyDescent="0.2">
      <c r="D60" s="85" t="s">
        <v>101</v>
      </c>
      <c r="E60" s="86"/>
      <c r="F60" s="86"/>
      <c r="G60" s="86"/>
      <c r="H60" s="86"/>
      <c r="I60" s="86"/>
      <c r="J60" s="86"/>
    </row>
    <row r="61" spans="3:37" s="35" customFormat="1" ht="23.95" customHeight="1" x14ac:dyDescent="0.2">
      <c r="D61" s="87" t="s">
        <v>102</v>
      </c>
      <c r="E61" s="88"/>
      <c r="F61" s="88"/>
      <c r="G61" s="88"/>
      <c r="H61" s="88"/>
      <c r="I61" s="88"/>
      <c r="J61" s="88"/>
    </row>
    <row r="63" spans="3:37" x14ac:dyDescent="0.25">
      <c r="D63" s="35" t="s">
        <v>103</v>
      </c>
      <c r="E63" s="35"/>
      <c r="F63" s="35"/>
      <c r="G63" s="40"/>
      <c r="H63" s="37"/>
      <c r="I63" s="37"/>
      <c r="J63" s="38"/>
    </row>
    <row r="64" spans="3:37" x14ac:dyDescent="0.25">
      <c r="D64" s="35" t="s">
        <v>104</v>
      </c>
      <c r="E64" s="35"/>
      <c r="F64" s="35"/>
      <c r="G64" s="40"/>
      <c r="H64" s="37"/>
      <c r="I64" s="37"/>
      <c r="J64" s="38"/>
    </row>
    <row r="65" spans="3:10" x14ac:dyDescent="0.25">
      <c r="D65" s="35" t="s">
        <v>105</v>
      </c>
      <c r="E65" s="35"/>
      <c r="F65" s="35"/>
      <c r="G65" s="40"/>
      <c r="H65" s="37"/>
      <c r="I65" s="37"/>
      <c r="J65" s="38"/>
    </row>
    <row r="66" spans="3:10" x14ac:dyDescent="0.25">
      <c r="D66" s="35"/>
      <c r="E66" s="35"/>
      <c r="F66" s="35"/>
      <c r="G66" s="40"/>
      <c r="H66" s="37"/>
      <c r="I66" s="37"/>
      <c r="J66" s="38"/>
    </row>
    <row r="67" spans="3:10" x14ac:dyDescent="0.25">
      <c r="D67" s="35"/>
      <c r="E67" s="35"/>
      <c r="F67" s="35"/>
      <c r="G67" s="40"/>
      <c r="H67" s="37"/>
      <c r="I67" s="37"/>
      <c r="J67" s="38"/>
    </row>
    <row r="68" spans="3:10" x14ac:dyDescent="0.25">
      <c r="D68" s="35"/>
      <c r="E68" s="35"/>
      <c r="F68" s="35"/>
      <c r="G68" s="40"/>
      <c r="H68" s="37"/>
      <c r="I68" s="37"/>
      <c r="J68" s="38"/>
    </row>
    <row r="69" spans="3:10" x14ac:dyDescent="0.25">
      <c r="D69" s="35"/>
      <c r="E69" s="35"/>
      <c r="F69" s="35"/>
      <c r="G69" s="40"/>
      <c r="H69" s="37"/>
      <c r="I69" s="37"/>
      <c r="J69" s="38"/>
    </row>
    <row r="70" spans="3:10" x14ac:dyDescent="0.25">
      <c r="D70" s="35"/>
      <c r="E70" s="35"/>
      <c r="F70" s="35"/>
      <c r="G70" s="40"/>
      <c r="H70" s="37"/>
      <c r="I70" s="37"/>
      <c r="J70" s="38"/>
    </row>
    <row r="71" spans="3:10" x14ac:dyDescent="0.25">
      <c r="D71" s="35"/>
      <c r="E71" s="35"/>
      <c r="F71" s="35"/>
      <c r="G71" s="40"/>
      <c r="H71" s="37"/>
      <c r="I71" s="37"/>
      <c r="J71" s="38"/>
    </row>
    <row r="72" spans="3:10" x14ac:dyDescent="0.25">
      <c r="D72" s="35"/>
      <c r="E72" s="35"/>
      <c r="F72" s="35"/>
      <c r="G72" s="40"/>
      <c r="H72" s="37"/>
      <c r="I72" s="37"/>
      <c r="J72" s="38"/>
    </row>
    <row r="73" spans="3:10" x14ac:dyDescent="0.25">
      <c r="D73" s="35"/>
      <c r="E73" s="35"/>
      <c r="F73" s="35"/>
      <c r="G73" s="40"/>
      <c r="H73" s="37"/>
      <c r="I73" s="37"/>
      <c r="J73" s="38"/>
    </row>
    <row r="74" spans="3:10" x14ac:dyDescent="0.25">
      <c r="D74" s="35"/>
      <c r="E74" s="35"/>
      <c r="F74" s="35"/>
      <c r="G74" s="40"/>
      <c r="H74" s="37"/>
      <c r="I74" s="37"/>
      <c r="J74" s="38"/>
    </row>
    <row r="75" spans="3:10" x14ac:dyDescent="0.25">
      <c r="D75" s="35"/>
      <c r="E75" s="35"/>
      <c r="F75" s="35"/>
      <c r="G75" s="40"/>
      <c r="H75" s="37"/>
      <c r="I75" s="37"/>
      <c r="J75" s="38"/>
    </row>
    <row r="76" spans="3:10" x14ac:dyDescent="0.25">
      <c r="D76" s="35" t="s">
        <v>106</v>
      </c>
      <c r="E76" s="35"/>
      <c r="F76" s="35"/>
      <c r="G76" s="35"/>
      <c r="H76" s="37"/>
      <c r="I76" s="37"/>
      <c r="J76" s="38"/>
    </row>
    <row r="77" spans="3:10" ht="52.5" customHeight="1" x14ac:dyDescent="0.25">
      <c r="D77" s="77" t="s">
        <v>107</v>
      </c>
      <c r="E77" s="77"/>
      <c r="F77" s="77"/>
      <c r="G77" s="77"/>
      <c r="H77" s="77"/>
      <c r="I77" s="77"/>
      <c r="J77" s="77"/>
    </row>
    <row r="78" spans="3:10" ht="18.3" x14ac:dyDescent="0.4">
      <c r="D78" s="68"/>
      <c r="G78" s="2"/>
    </row>
    <row r="79" spans="3:10" ht="18.7" customHeight="1" x14ac:dyDescent="0.25">
      <c r="C79" s="69"/>
      <c r="D79" s="70" t="s">
        <v>108</v>
      </c>
      <c r="E79" s="61"/>
      <c r="F79" s="61"/>
      <c r="G79" s="65"/>
      <c r="H79" s="63"/>
      <c r="I79" s="63"/>
      <c r="J79" s="64"/>
    </row>
    <row r="80" spans="3:10" ht="15.8" customHeight="1" x14ac:dyDescent="0.25">
      <c r="C80" s="69"/>
      <c r="D80" s="78" t="s">
        <v>109</v>
      </c>
      <c r="E80" s="79"/>
      <c r="F80" s="79"/>
      <c r="G80" s="79"/>
      <c r="H80" s="79"/>
      <c r="I80" s="79"/>
      <c r="J80" s="79"/>
    </row>
    <row r="81" spans="3:10" x14ac:dyDescent="0.25">
      <c r="C81" s="69"/>
      <c r="D81" s="69"/>
      <c r="E81" s="69"/>
      <c r="F81" s="69"/>
      <c r="G81" s="71"/>
      <c r="H81" s="72"/>
      <c r="I81" s="72"/>
      <c r="J81" s="73"/>
    </row>
    <row r="82" spans="3:10" x14ac:dyDescent="0.25">
      <c r="C82" s="69"/>
      <c r="D82" s="69"/>
      <c r="E82" s="69"/>
      <c r="F82" s="69"/>
      <c r="G82" s="71"/>
      <c r="H82" s="72"/>
      <c r="I82" s="72"/>
      <c r="J82" s="73"/>
    </row>
    <row r="83" spans="3:10" x14ac:dyDescent="0.25">
      <c r="C83" s="69"/>
      <c r="D83" s="69"/>
      <c r="E83" s="69"/>
      <c r="F83" s="69"/>
      <c r="G83" s="71"/>
      <c r="H83" s="72"/>
      <c r="I83" s="72"/>
      <c r="J83" s="73"/>
    </row>
    <row r="84" spans="3:10" x14ac:dyDescent="0.25">
      <c r="C84" s="69"/>
      <c r="D84" s="69"/>
      <c r="E84" s="69"/>
      <c r="F84" s="69"/>
      <c r="G84" s="71"/>
      <c r="H84" s="72"/>
      <c r="I84" s="72"/>
      <c r="J84" s="73"/>
    </row>
    <row r="85" spans="3:10" x14ac:dyDescent="0.25">
      <c r="C85" s="69"/>
      <c r="D85" s="69"/>
      <c r="E85" s="69"/>
      <c r="F85" s="69"/>
      <c r="G85" s="71"/>
      <c r="H85" s="72"/>
      <c r="I85" s="72"/>
      <c r="J85" s="73"/>
    </row>
    <row r="86" spans="3:10" x14ac:dyDescent="0.25">
      <c r="C86" s="69"/>
      <c r="D86" s="69"/>
      <c r="E86" s="69"/>
      <c r="F86" s="69"/>
      <c r="G86" s="71"/>
      <c r="H86" s="72"/>
      <c r="I86" s="72"/>
      <c r="J86" s="73"/>
    </row>
    <row r="87" spans="3:10" x14ac:dyDescent="0.25">
      <c r="C87" s="69"/>
      <c r="D87" s="69"/>
      <c r="E87" s="69"/>
      <c r="F87" s="69"/>
      <c r="G87" s="71"/>
      <c r="H87" s="72"/>
      <c r="I87" s="72"/>
      <c r="J87" s="73"/>
    </row>
    <row r="88" spans="3:10" x14ac:dyDescent="0.25">
      <c r="C88" s="69"/>
      <c r="D88" s="69"/>
      <c r="E88" s="69"/>
      <c r="F88" s="69"/>
      <c r="G88" s="71"/>
      <c r="H88" s="72"/>
      <c r="I88" s="72"/>
      <c r="J88" s="73"/>
    </row>
    <row r="89" spans="3:10" x14ac:dyDescent="0.25">
      <c r="C89" s="69"/>
      <c r="D89" s="69"/>
      <c r="E89" s="69"/>
      <c r="F89" s="69"/>
      <c r="G89" s="71"/>
      <c r="H89" s="72"/>
      <c r="I89" s="72"/>
      <c r="J89" s="73"/>
    </row>
    <row r="90" spans="3:10" ht="18.3" x14ac:dyDescent="0.4">
      <c r="C90" s="69"/>
      <c r="D90" s="74" t="s">
        <v>110</v>
      </c>
      <c r="E90" s="69"/>
      <c r="F90" s="69"/>
      <c r="G90" s="71"/>
      <c r="H90" s="72"/>
      <c r="I90" s="72"/>
      <c r="J90" s="73"/>
    </row>
  </sheetData>
  <mergeCells count="18">
    <mergeCell ref="D1:L1"/>
    <mergeCell ref="D2:L2"/>
    <mergeCell ref="D3:L3"/>
    <mergeCell ref="D4:L4"/>
    <mergeCell ref="D5:L5"/>
    <mergeCell ref="D77:J77"/>
    <mergeCell ref="D80:J80"/>
    <mergeCell ref="I6:I7"/>
    <mergeCell ref="J6:J7"/>
    <mergeCell ref="D46:J46"/>
    <mergeCell ref="E47:F47"/>
    <mergeCell ref="D60:J60"/>
    <mergeCell ref="D61:J61"/>
    <mergeCell ref="D6:D7"/>
    <mergeCell ref="E6:E7"/>
    <mergeCell ref="F6:F7"/>
    <mergeCell ref="G6:G7"/>
    <mergeCell ref="H6:H7"/>
  </mergeCells>
  <pageMargins left="0" right="0" top="0" bottom="0" header="0.3" footer="0.3"/>
  <pageSetup scale="37"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2717-B42B-43A8-A3C0-CE15B18673E1}">
  <dimension ref="A1:M19"/>
  <sheetViews>
    <sheetView workbookViewId="0">
      <selection activeCell="C22" sqref="C22"/>
    </sheetView>
  </sheetViews>
  <sheetFormatPr defaultRowHeight="14.4" x14ac:dyDescent="0.3"/>
  <sheetData>
    <row r="1" spans="1:13" x14ac:dyDescent="0.3">
      <c r="A1" s="95" t="s">
        <v>111</v>
      </c>
      <c r="B1" s="95"/>
      <c r="C1" s="95"/>
      <c r="D1" s="95"/>
      <c r="E1" s="95"/>
      <c r="F1" s="95"/>
      <c r="G1" s="95"/>
      <c r="H1" s="95"/>
      <c r="I1" s="95"/>
      <c r="J1" s="95"/>
      <c r="K1" s="95"/>
      <c r="L1" s="95"/>
      <c r="M1" s="95"/>
    </row>
    <row r="2" spans="1:13" x14ac:dyDescent="0.3">
      <c r="A2" t="s">
        <v>112</v>
      </c>
      <c r="H2" s="76"/>
    </row>
    <row r="3" spans="1:13" x14ac:dyDescent="0.3">
      <c r="A3" t="s">
        <v>113</v>
      </c>
      <c r="H3" s="76"/>
    </row>
    <row r="4" spans="1:13" x14ac:dyDescent="0.3">
      <c r="A4" t="s">
        <v>114</v>
      </c>
      <c r="H4" s="76"/>
    </row>
    <row r="5" spans="1:13" x14ac:dyDescent="0.3">
      <c r="A5" t="s">
        <v>115</v>
      </c>
      <c r="H5" s="76"/>
    </row>
    <row r="6" spans="1:13" x14ac:dyDescent="0.3">
      <c r="A6" t="s">
        <v>116</v>
      </c>
      <c r="H6" s="76"/>
    </row>
    <row r="7" spans="1:13" x14ac:dyDescent="0.3">
      <c r="A7" t="s">
        <v>117</v>
      </c>
      <c r="H7" s="76"/>
    </row>
    <row r="8" spans="1:13" x14ac:dyDescent="0.3">
      <c r="A8" t="s">
        <v>118</v>
      </c>
      <c r="H8" s="76"/>
    </row>
    <row r="9" spans="1:13" x14ac:dyDescent="0.3">
      <c r="A9" t="s">
        <v>119</v>
      </c>
      <c r="H9" s="76"/>
    </row>
    <row r="10" spans="1:13" x14ac:dyDescent="0.3">
      <c r="A10" t="s">
        <v>120</v>
      </c>
      <c r="H10" s="76"/>
    </row>
    <row r="11" spans="1:13" x14ac:dyDescent="0.3">
      <c r="A11" t="s">
        <v>121</v>
      </c>
      <c r="H11" s="76"/>
    </row>
    <row r="12" spans="1:13" x14ac:dyDescent="0.3">
      <c r="A12" t="s">
        <v>122</v>
      </c>
      <c r="H12" s="76"/>
    </row>
    <row r="13" spans="1:13" x14ac:dyDescent="0.3">
      <c r="H13" s="76"/>
    </row>
    <row r="14" spans="1:13" x14ac:dyDescent="0.3">
      <c r="A14" t="s">
        <v>123</v>
      </c>
      <c r="H14" s="76"/>
    </row>
    <row r="15" spans="1:13" x14ac:dyDescent="0.3">
      <c r="H15" s="76"/>
    </row>
    <row r="16" spans="1:13" x14ac:dyDescent="0.3">
      <c r="A16" t="s">
        <v>124</v>
      </c>
      <c r="H16" s="76"/>
    </row>
    <row r="17" spans="8:8" x14ac:dyDescent="0.3">
      <c r="H17" s="76"/>
    </row>
    <row r="18" spans="8:8" x14ac:dyDescent="0.3">
      <c r="H18" s="76"/>
    </row>
    <row r="19" spans="8:8" x14ac:dyDescent="0.3">
      <c r="H19" s="76"/>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HCBF</vt:lpstr>
      <vt:lpstr>Disclaimer</vt:lpstr>
      <vt:lpstr>HCBF!Print_Area</vt:lpstr>
      <vt:lpstr>SchemeDescription</vt:lpstr>
      <vt:lpstr>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Corporate Bond Fund 30092022</dc:title>
  <dc:subject>HSBC Corporate Bond Fund 30092022</dc:subject>
  <cp:keywords>HSBC Corporate Bond Fund 30092022</cp:keywords>
  <dcterms:created xsi:type="dcterms:W3CDTF">2022-10-01T14:26:58Z</dcterms:created>
  <dcterms:modified xsi:type="dcterms:W3CDTF">2022-10-04T06:55:07Z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2022-10-01T14:28:17Z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70dfb38b-f078-4280-89fe-a24f140e9ef3</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2022-10-04T06:55:07Z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472defe7-33f7-4c0a-a6d1-374a754caec3</vt:lpwstr>
  </property>
  <property fmtid="{D5CDD505-2E9C-101B-9397-08002B2CF9AE}" pid="15" name="MSIP_Label_3486a02c-2dfb-4efe-823f-aa2d1f0e6ab7_ContentBits">
    <vt:lpwstr>2</vt:lpwstr>
  </property>
  <property fmtid="{D5CDD505-2E9C-101B-9397-08002B2CF9AE}" pid="16" name="Classification">
    <vt:lpwstr>PUBLIC</vt:lpwstr>
  </property>
</Properties>
</file>