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891A97E4-A884-44FE-BB90-AE47F53BDBD0}" xr6:coauthVersionLast="47" xr6:coauthVersionMax="47" xr10:uidLastSave="{00000000-0000-0000-0000-000000000000}"/>
  <bookViews>
    <workbookView xWindow="-100" yWindow="-100" windowWidth="21467" windowHeight="11576" xr2:uid="{085D8A6C-7E55-4309-BCAB-CE5C710B38B6}"/>
  </bookViews>
  <sheets>
    <sheet name="HMIP" sheetId="1" r:id="rId1"/>
    <sheet name="Disclaimer" sheetId="2" r:id="rId2"/>
  </sheets>
  <externalReferences>
    <externalReference r:id="rId3"/>
  </externalReferences>
  <definedNames>
    <definedName name="_xlnm._FilterDatabase" localSheetId="0" hidden="1">HMIP!$D$6:$I$53</definedName>
    <definedName name="_xlnm.Print_Area" localSheetId="0">HMIP!$D$1:$L$113</definedName>
    <definedName name="SchemeDescription" localSheetId="0">HMIP!$V$1:$Y$9</definedName>
    <definedName name="SchemeDescription_2" localSheetId="0">HMIP!$D$66:$G$70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 l="1"/>
  <c r="F80" i="1" s="1"/>
  <c r="B80" i="1"/>
  <c r="A80" i="1"/>
  <c r="E79" i="1"/>
  <c r="F79" i="1" s="1"/>
  <c r="B79" i="1"/>
  <c r="A79" i="1"/>
  <c r="E78" i="1"/>
  <c r="F78" i="1" s="1"/>
  <c r="B78" i="1"/>
  <c r="A78" i="1"/>
  <c r="E77" i="1"/>
  <c r="F77" i="1" s="1"/>
  <c r="B77" i="1"/>
  <c r="A77" i="1"/>
  <c r="B65" i="1"/>
  <c r="E65" i="1" s="1"/>
  <c r="A65" i="1"/>
  <c r="E64" i="1"/>
  <c r="B64" i="1"/>
  <c r="M64" i="1" s="1"/>
  <c r="N64" i="1" s="1"/>
  <c r="A64" i="1"/>
  <c r="B63" i="1"/>
  <c r="E63" i="1" s="1"/>
  <c r="A63" i="1"/>
  <c r="E62" i="1"/>
  <c r="B62" i="1"/>
  <c r="M62" i="1" s="1"/>
  <c r="N62" i="1" s="1"/>
  <c r="A62" i="1"/>
  <c r="B61" i="1"/>
  <c r="E61" i="1" s="1"/>
  <c r="A61" i="1"/>
  <c r="E60" i="1"/>
  <c r="B60" i="1"/>
  <c r="M60" i="1" s="1"/>
  <c r="N60" i="1" s="1"/>
  <c r="A60" i="1"/>
  <c r="M63" i="1" l="1"/>
  <c r="N63" i="1" s="1"/>
  <c r="M65" i="1"/>
  <c r="N65" i="1" s="1"/>
  <c r="M61" i="1"/>
  <c r="N61" i="1" s="1"/>
</calcChain>
</file>

<file path=xl/sharedStrings.xml><?xml version="1.0" encoding="utf-8"?>
<sst xmlns="http://schemas.openxmlformats.org/spreadsheetml/2006/main" count="210" uniqueCount="180">
  <si>
    <t>HSBC Mutual Fund</t>
  </si>
  <si>
    <t>HSBC Regular Savings Fund</t>
  </si>
  <si>
    <t xml:space="preserve">  (An Open Ended Hybrid Scheme Investing Predominantly in Debt Instruments)</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</si>
  <si>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</si>
  <si>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</si>
  <si>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</si>
  <si>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</si>
  <si>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</si>
  <si>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</si>
  <si>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</si>
  <si>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</si>
  <si>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</si>
  <si>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</si>
  <si>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</si>
  <si>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</si>
  <si>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</si>
  <si>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</si>
  <si>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ICICI Bank Limited</t>
  </si>
  <si>
    <t>INE090A01021</t>
  </si>
  <si>
    <t>Banks</t>
  </si>
  <si>
    <t>HDFC Bank Limited</t>
  </si>
  <si>
    <t>INE040A01034</t>
  </si>
  <si>
    <t>Infosys Limited</t>
  </si>
  <si>
    <t>INE009A01021</t>
  </si>
  <si>
    <t>IT - Software</t>
  </si>
  <si>
    <t>Reliance Industries Limited</t>
  </si>
  <si>
    <t>INE002A01018</t>
  </si>
  <si>
    <t>Petroleum Products</t>
  </si>
  <si>
    <t>Larsen &amp; Toubro Limited</t>
  </si>
  <si>
    <t>INE018A01030</t>
  </si>
  <si>
    <t>Construction</t>
  </si>
  <si>
    <t>Bajaj Finance Limited</t>
  </si>
  <si>
    <t>INE296A01024</t>
  </si>
  <si>
    <t>Finance</t>
  </si>
  <si>
    <t>Sun Pharmaceutical Industries Limited</t>
  </si>
  <si>
    <t>INE044A01036</t>
  </si>
  <si>
    <t>Pharmaceuticals &amp; Biotechnology</t>
  </si>
  <si>
    <t>Axis Bank Limited</t>
  </si>
  <si>
    <t>INE238A01034</t>
  </si>
  <si>
    <t>State Bank of India</t>
  </si>
  <si>
    <t>INE062A01020</t>
  </si>
  <si>
    <t>KEI Industries Limited</t>
  </si>
  <si>
    <t>INE878B01027</t>
  </si>
  <si>
    <t>Industrial Products</t>
  </si>
  <si>
    <t>ACC Limited</t>
  </si>
  <si>
    <t>INE012A01025</t>
  </si>
  <si>
    <t>Cement &amp; Cement Products</t>
  </si>
  <si>
    <t>Maruti Suzuki India Limited</t>
  </si>
  <si>
    <t>INE585B01010</t>
  </si>
  <si>
    <t>Automobiles</t>
  </si>
  <si>
    <t>Titan Company Limited</t>
  </si>
  <si>
    <t>INE280A01028</t>
  </si>
  <si>
    <t>Consumer Durables</t>
  </si>
  <si>
    <t>DLF Limited</t>
  </si>
  <si>
    <t>INE271C01023</t>
  </si>
  <si>
    <t>Realty</t>
  </si>
  <si>
    <t>Tata Motors Limited</t>
  </si>
  <si>
    <t>INE155A01022</t>
  </si>
  <si>
    <t>SBI Cards &amp; Payment Services Limited</t>
  </si>
  <si>
    <t>INE018E01016</t>
  </si>
  <si>
    <t>Tata Consultancy Services Limited</t>
  </si>
  <si>
    <t>INE467B01029</t>
  </si>
  <si>
    <t>Hindustan Unilever Limited</t>
  </si>
  <si>
    <t>INE030A01027</t>
  </si>
  <si>
    <t>Diversified FMCG</t>
  </si>
  <si>
    <t>PI Industries Litmited</t>
  </si>
  <si>
    <t>INE603J01030</t>
  </si>
  <si>
    <t>Fertilizers &amp; Agrochemicals</t>
  </si>
  <si>
    <t>PVR Limited</t>
  </si>
  <si>
    <t>INE191H01014</t>
  </si>
  <si>
    <t>Entertainment</t>
  </si>
  <si>
    <t>Motherson Sumi Wiring India Limited</t>
  </si>
  <si>
    <t>INE0FS801015</t>
  </si>
  <si>
    <t>Auto Components</t>
  </si>
  <si>
    <t>Gland Pharma Limited</t>
  </si>
  <si>
    <t>INE068V01023</t>
  </si>
  <si>
    <t>SRF Limited</t>
  </si>
  <si>
    <t>INE647A01010</t>
  </si>
  <si>
    <t>Chemicals &amp; Petrochemicals</t>
  </si>
  <si>
    <t>Amber Enterprises India Limited</t>
  </si>
  <si>
    <t>INE371P01015</t>
  </si>
  <si>
    <t>TVS Motor Company Limited</t>
  </si>
  <si>
    <t>INE494B01023</t>
  </si>
  <si>
    <t>J.B. Chemicals &amp; Pharmaceuticals Limited</t>
  </si>
  <si>
    <t>INE572A01028</t>
  </si>
  <si>
    <t>SBI Life Insurance Company Limited</t>
  </si>
  <si>
    <t>INE123W01016</t>
  </si>
  <si>
    <t>Insurance</t>
  </si>
  <si>
    <t>Sona BLW Precision Forgings Limited</t>
  </si>
  <si>
    <t>INE073K01018</t>
  </si>
  <si>
    <t>Kajaria Ceramics Limited</t>
  </si>
  <si>
    <t>INE217B01036</t>
  </si>
  <si>
    <t>Alkem Laboratories Limited</t>
  </si>
  <si>
    <t>INE540L01014</t>
  </si>
  <si>
    <t>Godrej Consumer Products Limited</t>
  </si>
  <si>
    <t>INE102D01028</t>
  </si>
  <si>
    <t>Personal Products</t>
  </si>
  <si>
    <t>Total</t>
  </si>
  <si>
    <t>Debt Instruments</t>
  </si>
  <si>
    <t>Government Securities</t>
  </si>
  <si>
    <t>5.63% GOI 12APR2026</t>
  </si>
  <si>
    <t>IN0020210012</t>
  </si>
  <si>
    <t>Sovereign</t>
  </si>
  <si>
    <t>7.10% GOVERNMENT OF INDIA 18APR29</t>
  </si>
  <si>
    <t>IN0020220011</t>
  </si>
  <si>
    <t>7.38% GOI 20JUN2027</t>
  </si>
  <si>
    <t>IN0020220037</t>
  </si>
  <si>
    <t>GOI 07.17% 08JAN28</t>
  </si>
  <si>
    <t>IN0020170174</t>
  </si>
  <si>
    <t>5.74% GOI 15NOV2026</t>
  </si>
  <si>
    <t>IN0020210186</t>
  </si>
  <si>
    <t>Treps</t>
  </si>
  <si>
    <t>Net Current Assets (including cash &amp; bank balances)</t>
  </si>
  <si>
    <t>Total Net Assets as on 30-SEPTEMBER-2022</t>
  </si>
  <si>
    <t>@ Pursuant to AMFI circular no. 135/BP/91/2020-21, Yield to Call (YTC) for AT-1 bonds and Tier-2 bonds as on September 30, 2022</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</si>
  <si>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</si>
  <si>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</si>
  <si>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</si>
  <si>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</si>
  <si>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</si>
  <si>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</si>
  <si>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SCB</t>
  </si>
  <si>
    <t xml:space="preserve"> Option</t>
  </si>
  <si>
    <t>As on 30 September 2022</t>
  </si>
  <si>
    <t>As on 31 March 2022</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</si>
  <si>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</si>
  <si>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</si>
  <si>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</si>
  <si>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</si>
  <si>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</si>
  <si>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</si>
  <si>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</si>
  <si>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</si>
  <si>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</si>
  <si>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</si>
  <si>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</si>
  <si>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</si>
  <si>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(4) Details of Schemes having exposure in Derivatives is as follows :</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</si>
  <si>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</si>
  <si>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</si>
  <si>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</si>
  <si>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For the period ended September 30, 2022, non-hedging transactions through futures which have been squared off/expired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</si>
  <si>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</si>
  <si>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</si>
  <si>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</si>
  <si>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</si>
  <si>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</si>
  <si>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</si>
  <si>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</si>
  <si>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(6) No bonus was declared during the half-year period ended September 30, 2022.</t>
  </si>
  <si>
    <t>(7) The total market value of investments in foreign securities / American Depositary Receipts / Global Depositary Receipts as on September 30, 2022 is Nil.</t>
  </si>
  <si>
    <t>(9) The Average Maturity Period for debt portion of the Portfolio has been 53.69  months.</t>
  </si>
  <si>
    <t>(10) Investment in Repo in Corporate Debt Securities during the half-year ended September 30,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</si>
  <si>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</si>
  <si>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</si>
  <si>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</si>
  <si>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</si>
  <si>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</si>
  <si>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</si>
  <si>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</si>
  <si>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</si>
  <si>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</si>
  <si>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</si>
  <si>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</si>
  <si>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</si>
  <si>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</si>
  <si>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</si>
  <si>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</si>
  <si>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</si>
  <si>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</si>
  <si>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</si>
  <si>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</si>
  <si>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</si>
  <si>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</si>
  <si>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</si>
  <si>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</si>
  <si>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</si>
  <si>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</si>
  <si>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</si>
  <si>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(8) The portfolio turnover ratio of the Scheme for the half-year ended September 30, 2022 is 0.88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</si>
</sst>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10"/>
      <color theme="1"/>
      <name val="Arial"/>
      <family val="2"/>
    </font>
    <font>
      <b/>
      <u/>
      <sz val="9"/>
      <color rgb="FF333333"/>
      <name val="Arial"/>
      <family val="2"/>
    </font>
    <font>
      <sz val="9"/>
      <color rgb="FF333333"/>
      <name val="Arial"/>
      <family val="2"/>
    </font>
    <font>
      <b/>
      <sz val="10"/>
      <name val="Arial"/>
      <family val="2"/>
    </font>
    <font>
      <sz val="9"/>
      <name val="Arial"/>
      <family val="2"/>
    </font>
    <font>
      <sz val="9"/>
      <color theme="1"/>
      <name val="Arial"/>
      <family val="2"/>
    </font>
    <font>
      <sz val="10"/>
      <name val="Arial"/>
      <family val="2"/>
    </font>
    <font>
      <b/>
      <sz val="9"/>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s>
  <cellStyleXfs count="4">
    <xf numFmtId="0" fontId="0" fillId="0" borderId="0"/>
    <xf numFmtId="167" fontId="1" fillId="0" borderId="0" applyFont="0" applyFill="0" applyBorder="0" applyAlignment="0" applyProtection="0"/>
    <xf numFmtId="0" fontId="10" fillId="0" borderId="0"/>
    <xf numFmtId="0" fontId="10" fillId="0" borderId="0" applyNumberFormat="0" applyFill="0" applyBorder="0" applyAlignment="0" applyProtection="0"/>
  </cellStyleXfs>
  <cellXfs count="104">
    <xf numFmtId="0" fontId="0" fillId="0" borderId="0" xfId="0"/>
    <xf numFmtId="0" fontId="4" fillId="3" borderId="0" xfId="0" applyFont="1" applyFill="1"/>
    <xf numFmtId="0" fontId="4" fillId="3" borderId="5" xfId="0" applyFont="1" applyFill="1" applyBorder="1"/>
    <xf numFmtId="0" fontId="4" fillId="3" borderId="6" xfId="0" applyFont="1" applyFill="1" applyBorder="1"/>
    <xf numFmtId="4" fontId="4" fillId="3" borderId="6" xfId="0" applyNumberFormat="1" applyFont="1" applyFill="1" applyBorder="1"/>
    <xf numFmtId="43" fontId="4" fillId="3" borderId="6" xfId="0" applyNumberFormat="1" applyFont="1" applyFill="1" applyBorder="1"/>
    <xf numFmtId="0" fontId="4" fillId="3" borderId="7" xfId="0" applyFont="1" applyFill="1" applyBorder="1"/>
    <xf numFmtId="49" fontId="3" fillId="4" borderId="8" xfId="0" applyNumberFormat="1" applyFont="1" applyFill="1" applyBorder="1" applyAlignment="1">
      <alignment horizontal="right"/>
    </xf>
    <xf numFmtId="0" fontId="3" fillId="4" borderId="9" xfId="0" applyFont="1" applyFill="1" applyBorder="1" applyAlignment="1">
      <alignment horizontal="left"/>
    </xf>
    <xf numFmtId="49" fontId="3" fillId="4" borderId="10" xfId="0" applyNumberFormat="1" applyFont="1" applyFill="1" applyBorder="1" applyAlignment="1">
      <alignment horizontal="center"/>
    </xf>
    <xf numFmtId="49" fontId="3" fillId="4" borderId="11" xfId="0" applyNumberFormat="1" applyFont="1" applyFill="1" applyBorder="1" applyAlignment="1">
      <alignment horizontal="center"/>
    </xf>
    <xf numFmtId="49" fontId="5" fillId="4" borderId="1" xfId="0" applyNumberFormat="1" applyFont="1" applyFill="1" applyBorder="1" applyAlignment="1">
      <alignment horizontal="left"/>
    </xf>
    <xf numFmtId="0" fontId="6" fillId="4" borderId="1" xfId="0" applyFont="1" applyFill="1" applyBorder="1" applyAlignment="1">
      <alignment horizontal="left"/>
    </xf>
    <xf numFmtId="49" fontId="6" fillId="4" borderId="2" xfId="0" applyNumberFormat="1" applyFont="1" applyFill="1" applyBorder="1" applyAlignment="1">
      <alignment horizontal="left"/>
    </xf>
    <xf numFmtId="0" fontId="6" fillId="4" borderId="4" xfId="0" applyFont="1" applyFill="1" applyBorder="1" applyAlignment="1">
      <alignment horizontal="left"/>
    </xf>
    <xf numFmtId="49" fontId="3" fillId="4" borderId="1" xfId="0" applyNumberFormat="1" applyFont="1" applyFill="1" applyBorder="1" applyAlignment="1">
      <alignment horizontal="left"/>
    </xf>
    <xf numFmtId="0" fontId="6" fillId="4" borderId="2" xfId="0" applyFont="1" applyFill="1" applyBorder="1" applyAlignment="1">
      <alignment horizontal="left"/>
    </xf>
    <xf numFmtId="49" fontId="5" fillId="2" borderId="1" xfId="0" applyNumberFormat="1"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4" xfId="0" applyFont="1" applyFill="1" applyBorder="1" applyAlignment="1">
      <alignment horizontal="left"/>
    </xf>
    <xf numFmtId="49" fontId="6" fillId="4" borderId="1" xfId="0" applyNumberFormat="1" applyFont="1" applyFill="1" applyBorder="1" applyAlignment="1">
      <alignment horizontal="left"/>
    </xf>
    <xf numFmtId="4" fontId="6" fillId="4" borderId="1" xfId="0" applyNumberFormat="1" applyFont="1" applyFill="1" applyBorder="1" applyAlignment="1">
      <alignment horizontal="right"/>
    </xf>
    <xf numFmtId="164" fontId="6" fillId="4" borderId="1" xfId="0" applyNumberFormat="1" applyFont="1" applyFill="1" applyBorder="1" applyAlignment="1">
      <alignment horizontal="right"/>
    </xf>
    <xf numFmtId="0" fontId="3" fillId="4" borderId="1" xfId="0" applyFont="1" applyFill="1" applyBorder="1" applyAlignment="1">
      <alignment horizontal="left"/>
    </xf>
    <xf numFmtId="4" fontId="3"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0" fontId="3" fillId="4" borderId="2" xfId="0" applyFont="1" applyFill="1" applyBorder="1" applyAlignment="1">
      <alignment horizontal="left"/>
    </xf>
    <xf numFmtId="0" fontId="3" fillId="4" borderId="4" xfId="0" applyFont="1" applyFill="1" applyBorder="1" applyAlignment="1">
      <alignment horizontal="left"/>
    </xf>
    <xf numFmtId="49" fontId="3" fillId="2" borderId="1" xfId="0" applyNumberFormat="1" applyFont="1" applyFill="1" applyBorder="1" applyAlignment="1">
      <alignment horizontal="left"/>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4" xfId="0" applyFont="1" applyFill="1" applyBorder="1" applyAlignment="1">
      <alignment horizontal="left"/>
    </xf>
    <xf numFmtId="2" fontId="6" fillId="4" borderId="1" xfId="0" applyNumberFormat="1" applyFont="1" applyFill="1" applyBorder="1" applyAlignment="1">
      <alignment horizontal="right"/>
    </xf>
    <xf numFmtId="2" fontId="3" fillId="4" borderId="1" xfId="0" applyNumberFormat="1" applyFont="1" applyFill="1" applyBorder="1" applyAlignment="1">
      <alignment horizontal="right"/>
    </xf>
    <xf numFmtId="49" fontId="6" fillId="4" borderId="12" xfId="0" applyNumberFormat="1" applyFont="1" applyFill="1" applyBorder="1" applyAlignment="1">
      <alignment horizontal="left"/>
    </xf>
    <xf numFmtId="0" fontId="6" fillId="4" borderId="0" xfId="0" applyFont="1" applyFill="1" applyAlignment="1">
      <alignment horizontal="left"/>
    </xf>
    <xf numFmtId="0" fontId="7" fillId="0" borderId="13" xfId="0" quotePrefix="1" applyFont="1" applyBorder="1" applyAlignment="1">
      <alignment vertical="top" readingOrder="1"/>
    </xf>
    <xf numFmtId="4" fontId="4" fillId="3" borderId="0" xfId="0" applyNumberFormat="1" applyFont="1" applyFill="1"/>
    <xf numFmtId="43" fontId="4" fillId="3" borderId="0" xfId="0" applyNumberFormat="1" applyFont="1" applyFill="1"/>
    <xf numFmtId="4" fontId="9" fillId="3" borderId="0" xfId="0" applyNumberFormat="1" applyFont="1" applyFill="1"/>
    <xf numFmtId="0" fontId="8" fillId="0" borderId="13" xfId="0" applyFont="1" applyBorder="1" applyAlignment="1">
      <alignment horizontal="left" vertical="top" readingOrder="1"/>
    </xf>
    <xf numFmtId="0" fontId="8" fillId="0" borderId="0" xfId="0" applyFont="1" applyAlignment="1">
      <alignment horizontal="left" vertical="top" readingOrder="1"/>
    </xf>
    <xf numFmtId="43" fontId="8" fillId="0" borderId="0" xfId="2" applyNumberFormat="1" applyFont="1" applyAlignment="1">
      <alignment vertical="top" readingOrder="1"/>
    </xf>
    <xf numFmtId="43" fontId="9" fillId="0" borderId="0" xfId="0" applyNumberFormat="1" applyFont="1"/>
    <xf numFmtId="43" fontId="9" fillId="3" borderId="0" xfId="0" applyNumberFormat="1" applyFont="1" applyFill="1"/>
    <xf numFmtId="0" fontId="8" fillId="0" borderId="14" xfId="0" applyFont="1" applyBorder="1" applyAlignment="1">
      <alignment horizontal="left" vertical="top" readingOrder="1"/>
    </xf>
    <xf numFmtId="0" fontId="8" fillId="0" borderId="15" xfId="0" applyFont="1" applyBorder="1" applyAlignment="1">
      <alignment horizontal="left" vertical="top" readingOrder="1"/>
    </xf>
    <xf numFmtId="0" fontId="11" fillId="0" borderId="16" xfId="0" applyFont="1" applyBorder="1" applyAlignment="1">
      <alignment horizontal="left" vertical="top" readingOrder="1"/>
    </xf>
    <xf numFmtId="0" fontId="11" fillId="0" borderId="17" xfId="0" applyFont="1" applyBorder="1" applyAlignment="1">
      <alignment horizontal="center" vertical="top" wrapText="1" readingOrder="1"/>
    </xf>
    <xf numFmtId="0" fontId="11" fillId="0" borderId="16" xfId="0" applyFont="1" applyBorder="1" applyAlignment="1">
      <alignment horizontal="center" vertical="top" wrapText="1" readingOrder="1"/>
    </xf>
    <xf numFmtId="0" fontId="8" fillId="0" borderId="18" xfId="0" applyFont="1" applyBorder="1" applyAlignment="1">
      <alignment horizontal="left" vertical="top" readingOrder="1"/>
    </xf>
    <xf numFmtId="165" fontId="9" fillId="0" borderId="17" xfId="0" applyNumberFormat="1" applyFont="1" applyBorder="1" applyAlignment="1">
      <alignment horizontal="center"/>
    </xf>
    <xf numFmtId="165" fontId="9" fillId="0" borderId="19" xfId="0" applyNumberFormat="1" applyFont="1" applyBorder="1" applyAlignment="1">
      <alignment horizontal="center"/>
    </xf>
    <xf numFmtId="165" fontId="9" fillId="0" borderId="20" xfId="0" applyNumberFormat="1" applyFont="1" applyBorder="1" applyAlignment="1">
      <alignment horizontal="center"/>
    </xf>
    <xf numFmtId="0" fontId="9" fillId="0" borderId="13" xfId="3" applyFont="1" applyFill="1" applyBorder="1" applyAlignment="1">
      <alignment vertical="top" readingOrder="1"/>
    </xf>
    <xf numFmtId="0" fontId="9" fillId="3" borderId="0" xfId="0" applyFont="1" applyFill="1"/>
    <xf numFmtId="0" fontId="9" fillId="0" borderId="13" xfId="0" applyFont="1" applyBorder="1" applyAlignment="1">
      <alignment vertical="top" readingOrder="1"/>
    </xf>
    <xf numFmtId="0" fontId="8" fillId="3" borderId="13" xfId="0" applyFont="1" applyFill="1" applyBorder="1" applyAlignment="1">
      <alignment horizontal="left" vertical="top" readingOrder="1"/>
    </xf>
    <xf numFmtId="0" fontId="11" fillId="3" borderId="17" xfId="0" applyFont="1" applyFill="1" applyBorder="1" applyAlignment="1">
      <alignment horizontal="left" vertical="top" readingOrder="1"/>
    </xf>
    <xf numFmtId="0" fontId="11" fillId="3" borderId="20" xfId="0" applyFont="1" applyFill="1" applyBorder="1" applyAlignment="1">
      <alignment horizontal="left" vertical="top" readingOrder="1"/>
    </xf>
    <xf numFmtId="166" fontId="11" fillId="3" borderId="17" xfId="0" applyNumberFormat="1" applyFont="1" applyFill="1" applyBorder="1" applyAlignment="1">
      <alignment horizontal="center" vertical="top" readingOrder="1"/>
    </xf>
    <xf numFmtId="0" fontId="8" fillId="3" borderId="18" xfId="0" applyFont="1" applyFill="1" applyBorder="1" applyAlignment="1">
      <alignment horizontal="left" vertical="top" readingOrder="1"/>
    </xf>
    <xf numFmtId="168" fontId="8" fillId="3" borderId="18" xfId="1" quotePrefix="1" applyNumberFormat="1" applyFont="1" applyFill="1" applyBorder="1" applyAlignment="1">
      <alignment horizontal="center" vertical="center" readingOrder="1"/>
    </xf>
    <xf numFmtId="168" fontId="8" fillId="3" borderId="17" xfId="1" quotePrefix="1" applyNumberFormat="1" applyFont="1" applyFill="1" applyBorder="1" applyAlignment="1">
      <alignment horizontal="center" vertical="center" readingOrder="1"/>
    </xf>
    <xf numFmtId="168" fontId="8" fillId="3" borderId="13" xfId="1" quotePrefix="1" applyNumberFormat="1" applyFont="1" applyFill="1" applyBorder="1" applyAlignment="1">
      <alignment horizontal="center" vertical="center" readingOrder="1"/>
    </xf>
    <xf numFmtId="168" fontId="8" fillId="3" borderId="19" xfId="1" quotePrefix="1" applyNumberFormat="1" applyFont="1" applyFill="1" applyBorder="1" applyAlignment="1">
      <alignment horizontal="center" vertical="center" readingOrder="1"/>
    </xf>
    <xf numFmtId="0" fontId="8" fillId="3" borderId="14" xfId="0" applyFont="1" applyFill="1" applyBorder="1" applyAlignment="1">
      <alignment horizontal="left" vertical="top" readingOrder="1"/>
    </xf>
    <xf numFmtId="168" fontId="8" fillId="3" borderId="14" xfId="1" quotePrefix="1" applyNumberFormat="1" applyFont="1" applyFill="1" applyBorder="1" applyAlignment="1">
      <alignment horizontal="center" vertical="center" readingOrder="1"/>
    </xf>
    <xf numFmtId="168" fontId="8" fillId="3" borderId="20" xfId="1" quotePrefix="1" applyNumberFormat="1" applyFont="1" applyFill="1" applyBorder="1" applyAlignment="1">
      <alignment horizontal="center" vertical="center" readingOrder="1"/>
    </xf>
    <xf numFmtId="4" fontId="9" fillId="0" borderId="0" xfId="0" applyNumberFormat="1" applyFont="1"/>
    <xf numFmtId="0" fontId="4" fillId="0" borderId="0" xfId="0" applyFont="1"/>
    <xf numFmtId="0" fontId="9" fillId="3" borderId="0" xfId="0" applyFont="1" applyFill="1" applyAlignment="1">
      <alignment vertical="top"/>
    </xf>
    <xf numFmtId="0" fontId="9" fillId="0" borderId="0" xfId="0" applyFont="1"/>
    <xf numFmtId="0" fontId="8" fillId="0" borderId="13" xfId="0" applyFont="1" applyBorder="1" applyAlignment="1">
      <alignment horizontal="left" vertical="top" wrapText="1" readingOrder="1"/>
    </xf>
    <xf numFmtId="0" fontId="9" fillId="3" borderId="0" xfId="0" applyFont="1" applyFill="1" applyAlignment="1">
      <alignment horizontal="left" wrapText="1"/>
    </xf>
    <xf numFmtId="0" fontId="12" fillId="0" borderId="0" xfId="2" applyFont="1" applyAlignment="1">
      <alignment horizontal="left" vertical="top" wrapText="1"/>
    </xf>
    <xf numFmtId="0" fontId="9" fillId="0" borderId="0" xfId="0" applyFont="1" applyAlignment="1">
      <alignment vertical="top"/>
    </xf>
    <xf numFmtId="4" fontId="9" fillId="0" borderId="0" xfId="0" applyNumberFormat="1" applyFont="1" applyAlignment="1">
      <alignment vertical="top"/>
    </xf>
    <xf numFmtId="43" fontId="9" fillId="0" borderId="0" xfId="0" applyNumberFormat="1" applyFont="1" applyAlignment="1">
      <alignment vertical="top"/>
    </xf>
    <xf numFmtId="4" fontId="9" fillId="0" borderId="0" xfId="1" applyNumberFormat="1" applyFont="1" applyFill="1" applyAlignment="1">
      <alignment vertical="top"/>
    </xf>
    <xf numFmtId="0" fontId="4" fillId="3" borderId="0" xfId="0" applyFont="1" applyFill="1" applyAlignment="1">
      <alignment horizontal="left" wrapText="1"/>
    </xf>
    <xf numFmtId="0" fontId="13" fillId="3" borderId="0" xfId="0" applyFont="1" applyFill="1"/>
    <xf numFmtId="4" fontId="0" fillId="0" borderId="0" xfId="0" applyNumberFormat="1"/>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center"/>
    </xf>
    <xf numFmtId="49" fontId="3" fillId="4" borderId="1" xfId="0" applyNumberFormat="1" applyFont="1" applyFill="1" applyBorder="1" applyAlignment="1">
      <alignment horizontal="center"/>
    </xf>
    <xf numFmtId="0" fontId="3" fillId="4" borderId="1" xfId="0" applyFont="1" applyFill="1" applyBorder="1" applyAlignment="1">
      <alignment horizontal="center" wrapText="1"/>
    </xf>
    <xf numFmtId="49" fontId="3" fillId="4" borderId="1" xfId="0" applyNumberFormat="1" applyFont="1" applyFill="1" applyBorder="1" applyAlignment="1">
      <alignment horizontal="center" wrapText="1"/>
    </xf>
    <xf numFmtId="0" fontId="9" fillId="3" borderId="0" xfId="0" applyFont="1" applyFill="1" applyAlignment="1">
      <alignment horizontal="left" wrapText="1"/>
    </xf>
    <xf numFmtId="0" fontId="11" fillId="0" borderId="13" xfId="2" applyFont="1" applyBorder="1" applyAlignment="1">
      <alignment horizontal="left" vertical="top" readingOrder="1"/>
    </xf>
    <xf numFmtId="0" fontId="11" fillId="0" borderId="0" xfId="2" applyFont="1" applyAlignment="1">
      <alignment horizontal="left" vertical="top" readingOrder="1"/>
    </xf>
    <xf numFmtId="0" fontId="8" fillId="0" borderId="0" xfId="0" applyFont="1" applyAlignment="1">
      <alignment horizontal="left" vertical="top" wrapText="1" readingOrder="1"/>
    </xf>
    <xf numFmtId="0" fontId="11" fillId="3" borderId="5" xfId="0" applyFont="1" applyFill="1" applyBorder="1" applyAlignment="1">
      <alignment horizontal="center" vertical="top" readingOrder="1"/>
    </xf>
    <xf numFmtId="0" fontId="11" fillId="3" borderId="7" xfId="0" applyFont="1" applyFill="1" applyBorder="1" applyAlignment="1">
      <alignment horizontal="center" vertical="top" readingOrder="1"/>
    </xf>
    <xf numFmtId="0" fontId="8" fillId="0" borderId="13" xfId="0" applyFont="1" applyBorder="1" applyAlignment="1">
      <alignment horizontal="left" vertical="top" wrapText="1" readingOrder="1"/>
    </xf>
    <xf numFmtId="0" fontId="8" fillId="0" borderId="13" xfId="0" applyFont="1" applyBorder="1" applyAlignment="1">
      <alignment horizontal="left" vertical="top" readingOrder="1"/>
    </xf>
    <xf numFmtId="0" fontId="8" fillId="0" borderId="0" xfId="0" applyFont="1" applyAlignment="1">
      <alignment horizontal="left" vertical="top" readingOrder="1"/>
    </xf>
    <xf numFmtId="0" fontId="2" fillId="5" borderId="16" xfId="0" applyFont="1" applyFill="1" applyBorder="1" applyAlignment="1">
      <alignment horizontal="center"/>
    </xf>
  </cellXfs>
  <cellStyles count="4">
    <cellStyle name="Comma" xfId="1" builtinId="3"/>
    <cellStyle name="Normal" xfId="0" builtinId="0"/>
    <cellStyle name="Normal 2" xfId="2" xr:uid="{091A62A8-7183-4236-AE4C-DD7579FF26C4}"/>
    <cellStyle name="Normal_HSBC Half yearly Portfolios Sep 08 " xfId="3" xr:uid="{5CF2D5E2-84C2-4521-B342-D10E78A1B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93</xdr:row>
      <xdr:rowOff>0</xdr:rowOff>
    </xdr:from>
    <xdr:to>
      <xdr:col>3</xdr:col>
      <xdr:colOff>2082801</xdr:colOff>
      <xdr:row>99</xdr:row>
      <xdr:rowOff>28575</xdr:rowOff>
    </xdr:to>
    <xdr:pic>
      <xdr:nvPicPr>
        <xdr:cNvPr id="2" name="Picture 1">
          <a:extLst>
            <a:ext uri="{FF2B5EF4-FFF2-40B4-BE49-F238E27FC236}">
              <a16:creationId xmlns:a16="http://schemas.microsoft.com/office/drawing/2014/main" id="{8853D61D-02AC-4A52-BB27-E3404FD042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1783675"/>
          <a:ext cx="1978026" cy="1400175"/>
        </a:xfrm>
        <a:prstGeom prst="rect">
          <a:avLst/>
        </a:prstGeom>
        <a:noFill/>
        <a:ln>
          <a:noFill/>
        </a:ln>
      </xdr:spPr>
    </xdr:pic>
    <xdr:clientData/>
  </xdr:twoCellAnchor>
  <xdr:twoCellAnchor editAs="oneCell">
    <xdr:from>
      <xdr:col>3</xdr:col>
      <xdr:colOff>76200</xdr:colOff>
      <xdr:row>107</xdr:row>
      <xdr:rowOff>57150</xdr:rowOff>
    </xdr:from>
    <xdr:to>
      <xdr:col>3</xdr:col>
      <xdr:colOff>2222627</xdr:colOff>
      <xdr:row>112</xdr:row>
      <xdr:rowOff>28575</xdr:rowOff>
    </xdr:to>
    <xdr:pic>
      <xdr:nvPicPr>
        <xdr:cNvPr id="3" name="Graphic 5">
          <a:extLst>
            <a:ext uri="{FF2B5EF4-FFF2-40B4-BE49-F238E27FC236}">
              <a16:creationId xmlns:a16="http://schemas.microsoft.com/office/drawing/2014/main" id="{15C7A8F6-4CF7-49C4-ADC8-5153381F066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76200" y="25079325"/>
          <a:ext cx="2146427"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ED443C8-620A-4E9C-B3C9-1B885084C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45976-D064-46C2-98A5-800C7B822903}">
  <sheetPr>
    <pageSetUpPr fitToPage="1"/>
  </sheetPr>
  <dimension ref="A1:N113"/>
  <sheetViews>
    <sheetView showGridLines="0" tabSelected="1" view="pageBreakPreview" topLeftCell="D78" zoomScaleNormal="100" zoomScaleSheetLayoutView="100" workbookViewId="0">
      <selection activeCell="D83" sqref="D83"/>
    </sheetView>
  </sheetViews>
  <sheetFormatPr defaultColWidth="9.19921875" defaultRowHeight="12.75" x14ac:dyDescent="0.25"/>
  <cols>
    <col min="1" max="2" width="0" style="1" hidden="1" customWidth="1"/>
    <col min="3" max="3" width="10.5" style="1" hidden="1" customWidth="1"/>
    <col min="4" max="4" width="65.796875" style="1" customWidth="1"/>
    <col min="5" max="5" width="17.796875" style="1" customWidth="1"/>
    <col min="6" max="6" width="30.19921875" style="1" bestFit="1" customWidth="1"/>
    <col min="7" max="7" width="11.796875" style="38" bestFit="1" customWidth="1"/>
    <col min="8" max="9" width="12.796875" style="39" bestFit="1" customWidth="1"/>
    <col min="10" max="10" width="13.5" style="38" customWidth="1"/>
    <col min="11" max="12" width="9.19921875" style="1"/>
    <col min="13" max="14" width="0" style="1" hidden="1" customWidth="1"/>
    <col min="15" max="21" width="9.19921875" style="1"/>
    <col min="22" max="22" width="107.796875" style="1" bestFit="1" customWidth="1"/>
    <col min="23" max="16384" width="9.19921875" style="1"/>
  </cols>
  <sheetData>
    <row r="1" spans="4:12" ht="18.3" customHeight="1" x14ac:dyDescent="0.25">
      <c r="D1" s="84" t="s">
        <v>0</v>
      </c>
      <c r="E1" s="84"/>
      <c r="F1" s="84"/>
      <c r="G1" s="84"/>
      <c r="H1" s="84"/>
      <c r="I1" s="84"/>
      <c r="J1" s="84"/>
      <c r="K1" s="84"/>
      <c r="L1" s="84"/>
    </row>
    <row r="2" spans="4:12" ht="18.3" customHeight="1" x14ac:dyDescent="0.25">
      <c r="D2" s="84" t="s">
        <v>1</v>
      </c>
      <c r="E2" s="84"/>
      <c r="F2" s="84"/>
      <c r="G2" s="84"/>
      <c r="H2" s="84"/>
      <c r="I2" s="84"/>
      <c r="J2" s="84"/>
      <c r="K2" s="84"/>
      <c r="L2" s="84"/>
    </row>
    <row r="3" spans="4:12" ht="18.3" customHeight="1" x14ac:dyDescent="0.25">
      <c r="D3" s="85" t="s">
        <v>2</v>
      </c>
      <c r="E3" s="86"/>
      <c r="F3" s="86"/>
      <c r="G3" s="86"/>
      <c r="H3" s="86"/>
      <c r="I3" s="86"/>
      <c r="J3" s="86"/>
      <c r="K3" s="86"/>
      <c r="L3" s="87"/>
    </row>
    <row r="4" spans="4:12" ht="18.3" customHeight="1" x14ac:dyDescent="0.25">
      <c r="D4" s="88" t="s">
        <v>3</v>
      </c>
      <c r="E4" s="89"/>
      <c r="F4" s="89"/>
      <c r="G4" s="89"/>
      <c r="H4" s="89"/>
      <c r="I4" s="89"/>
      <c r="J4" s="89"/>
      <c r="K4" s="89"/>
      <c r="L4" s="90"/>
    </row>
    <row r="5" spans="4:12" ht="18.3" customHeight="1" x14ac:dyDescent="0.25">
      <c r="D5" s="2"/>
      <c r="E5" s="3"/>
      <c r="F5" s="3"/>
      <c r="G5" s="4"/>
      <c r="H5" s="5"/>
      <c r="I5" s="5"/>
      <c r="J5" s="4"/>
      <c r="K5" s="3"/>
      <c r="L5" s="6"/>
    </row>
    <row r="6" spans="4:12" ht="46.55" customHeight="1" x14ac:dyDescent="0.25">
      <c r="D6" s="91" t="s">
        <v>4</v>
      </c>
      <c r="E6" s="91" t="s">
        <v>5</v>
      </c>
      <c r="F6" s="91" t="s">
        <v>6</v>
      </c>
      <c r="G6" s="91" t="s">
        <v>7</v>
      </c>
      <c r="H6" s="92" t="s">
        <v>8</v>
      </c>
      <c r="I6" s="93" t="s">
        <v>9</v>
      </c>
      <c r="J6" s="93" t="s">
        <v>10</v>
      </c>
      <c r="K6" s="7" t="s">
        <v>11</v>
      </c>
      <c r="L6" s="8"/>
    </row>
    <row r="7" spans="4:12" x14ac:dyDescent="0.25">
      <c r="D7" s="91"/>
      <c r="E7" s="91"/>
      <c r="F7" s="91"/>
      <c r="G7" s="91"/>
      <c r="H7" s="92"/>
      <c r="I7" s="93"/>
      <c r="J7" s="93"/>
      <c r="K7" s="9" t="s">
        <v>12</v>
      </c>
      <c r="L7" s="10" t="s">
        <v>13</v>
      </c>
    </row>
    <row r="8" spans="4:12" ht="18.3" customHeight="1" x14ac:dyDescent="0.25">
      <c r="D8" s="11" t="s">
        <v>14</v>
      </c>
      <c r="E8" s="12"/>
      <c r="F8" s="12"/>
      <c r="G8" s="12"/>
      <c r="H8" s="12"/>
      <c r="I8" s="12"/>
      <c r="J8" s="12"/>
      <c r="K8" s="13"/>
      <c r="L8" s="14"/>
    </row>
    <row r="9" spans="4:12" ht="18.3" customHeight="1" x14ac:dyDescent="0.25">
      <c r="D9" s="15" t="s">
        <v>15</v>
      </c>
      <c r="E9" s="12"/>
      <c r="F9" s="12"/>
      <c r="G9" s="12"/>
      <c r="H9" s="12"/>
      <c r="I9" s="12"/>
      <c r="J9" s="12"/>
      <c r="K9" s="16"/>
      <c r="L9" s="14"/>
    </row>
    <row r="10" spans="4:12" ht="18.3" customHeight="1" x14ac:dyDescent="0.25">
      <c r="D10" s="17" t="s">
        <v>16</v>
      </c>
      <c r="E10" s="18"/>
      <c r="F10" s="18"/>
      <c r="G10" s="18"/>
      <c r="H10" s="18"/>
      <c r="I10" s="18"/>
      <c r="J10" s="18"/>
      <c r="K10" s="19"/>
      <c r="L10" s="20"/>
    </row>
    <row r="11" spans="4:12" ht="18.3" customHeight="1" x14ac:dyDescent="0.25">
      <c r="D11" s="21" t="s">
        <v>17</v>
      </c>
      <c r="E11" s="21" t="s">
        <v>18</v>
      </c>
      <c r="F11" s="21" t="s">
        <v>19</v>
      </c>
      <c r="G11" s="22">
        <v>25000</v>
      </c>
      <c r="H11" s="22">
        <v>215.5</v>
      </c>
      <c r="I11" s="23">
        <v>2.4E-2</v>
      </c>
      <c r="J11" s="12"/>
      <c r="K11" s="16"/>
      <c r="L11" s="14"/>
    </row>
    <row r="12" spans="4:12" ht="18.3" customHeight="1" x14ac:dyDescent="0.25">
      <c r="D12" s="21" t="s">
        <v>20</v>
      </c>
      <c r="E12" s="21" t="s">
        <v>21</v>
      </c>
      <c r="F12" s="21" t="s">
        <v>19</v>
      </c>
      <c r="G12" s="22">
        <v>15000</v>
      </c>
      <c r="H12" s="22">
        <v>213.20249999999999</v>
      </c>
      <c r="I12" s="23">
        <v>2.3800000000000002E-2</v>
      </c>
      <c r="J12" s="12"/>
      <c r="K12" s="16"/>
      <c r="L12" s="14"/>
    </row>
    <row r="13" spans="4:12" ht="18.3" customHeight="1" x14ac:dyDescent="0.25">
      <c r="D13" s="21" t="s">
        <v>22</v>
      </c>
      <c r="E13" s="21" t="s">
        <v>23</v>
      </c>
      <c r="F13" s="21" t="s">
        <v>24</v>
      </c>
      <c r="G13" s="22">
        <v>12500</v>
      </c>
      <c r="H13" s="22">
        <v>176.68125000000001</v>
      </c>
      <c r="I13" s="23">
        <v>1.9699999999999999E-2</v>
      </c>
      <c r="J13" s="12"/>
      <c r="K13" s="16"/>
      <c r="L13" s="14"/>
    </row>
    <row r="14" spans="4:12" ht="18.3" customHeight="1" x14ac:dyDescent="0.25">
      <c r="D14" s="21" t="s">
        <v>25</v>
      </c>
      <c r="E14" s="21" t="s">
        <v>26</v>
      </c>
      <c r="F14" s="21" t="s">
        <v>27</v>
      </c>
      <c r="G14" s="22">
        <v>6000</v>
      </c>
      <c r="H14" s="22">
        <v>142.66499999999999</v>
      </c>
      <c r="I14" s="23">
        <v>1.5900000000000001E-2</v>
      </c>
      <c r="J14" s="12"/>
      <c r="K14" s="16"/>
      <c r="L14" s="14"/>
    </row>
    <row r="15" spans="4:12" ht="18.3" customHeight="1" x14ac:dyDescent="0.25">
      <c r="D15" s="21" t="s">
        <v>28</v>
      </c>
      <c r="E15" s="21" t="s">
        <v>29</v>
      </c>
      <c r="F15" s="21" t="s">
        <v>30</v>
      </c>
      <c r="G15" s="22">
        <v>5500</v>
      </c>
      <c r="H15" s="22">
        <v>101.62350000000001</v>
      </c>
      <c r="I15" s="23">
        <v>1.1299999999999999E-2</v>
      </c>
      <c r="J15" s="12"/>
      <c r="K15" s="16"/>
      <c r="L15" s="14"/>
    </row>
    <row r="16" spans="4:12" ht="18.3" customHeight="1" x14ac:dyDescent="0.25">
      <c r="D16" s="21" t="s">
        <v>31</v>
      </c>
      <c r="E16" s="21" t="s">
        <v>32</v>
      </c>
      <c r="F16" s="21" t="s">
        <v>33</v>
      </c>
      <c r="G16" s="22">
        <v>1300</v>
      </c>
      <c r="H16" s="22">
        <v>95.364750000000001</v>
      </c>
      <c r="I16" s="23">
        <v>1.06E-2</v>
      </c>
      <c r="J16" s="12"/>
      <c r="K16" s="16"/>
      <c r="L16" s="14"/>
    </row>
    <row r="17" spans="4:12" ht="18.3" customHeight="1" x14ac:dyDescent="0.25">
      <c r="D17" s="21" t="s">
        <v>34</v>
      </c>
      <c r="E17" s="21" t="s">
        <v>35</v>
      </c>
      <c r="F17" s="21" t="s">
        <v>36</v>
      </c>
      <c r="G17" s="22">
        <v>9000</v>
      </c>
      <c r="H17" s="22">
        <v>85.378500000000003</v>
      </c>
      <c r="I17" s="23">
        <v>9.4999999999999998E-3</v>
      </c>
      <c r="J17" s="12"/>
      <c r="K17" s="16"/>
      <c r="L17" s="14"/>
    </row>
    <row r="18" spans="4:12" ht="18.3" customHeight="1" x14ac:dyDescent="0.25">
      <c r="D18" s="21" t="s">
        <v>37</v>
      </c>
      <c r="E18" s="21" t="s">
        <v>38</v>
      </c>
      <c r="F18" s="21" t="s">
        <v>19</v>
      </c>
      <c r="G18" s="22">
        <v>11000</v>
      </c>
      <c r="H18" s="22">
        <v>80.652000000000001</v>
      </c>
      <c r="I18" s="23">
        <v>8.9999999999999993E-3</v>
      </c>
      <c r="J18" s="12"/>
      <c r="K18" s="16"/>
      <c r="L18" s="14"/>
    </row>
    <row r="19" spans="4:12" ht="18.3" customHeight="1" x14ac:dyDescent="0.25">
      <c r="D19" s="21" t="s">
        <v>39</v>
      </c>
      <c r="E19" s="21" t="s">
        <v>40</v>
      </c>
      <c r="F19" s="21" t="s">
        <v>19</v>
      </c>
      <c r="G19" s="22">
        <v>15000</v>
      </c>
      <c r="H19" s="22">
        <v>79.59</v>
      </c>
      <c r="I19" s="23">
        <v>8.8999999999999999E-3</v>
      </c>
      <c r="J19" s="12"/>
      <c r="K19" s="16"/>
      <c r="L19" s="14"/>
    </row>
    <row r="20" spans="4:12" ht="18.3" customHeight="1" x14ac:dyDescent="0.25">
      <c r="D20" s="21" t="s">
        <v>41</v>
      </c>
      <c r="E20" s="21" t="s">
        <v>42</v>
      </c>
      <c r="F20" s="21" t="s">
        <v>43</v>
      </c>
      <c r="G20" s="22">
        <v>4632</v>
      </c>
      <c r="H20" s="22">
        <v>66.946296000000004</v>
      </c>
      <c r="I20" s="23">
        <v>7.4999999999999997E-3</v>
      </c>
      <c r="J20" s="12"/>
      <c r="K20" s="16"/>
      <c r="L20" s="14"/>
    </row>
    <row r="21" spans="4:12" ht="18.3" customHeight="1" x14ac:dyDescent="0.25">
      <c r="D21" s="21" t="s">
        <v>44</v>
      </c>
      <c r="E21" s="21" t="s">
        <v>45</v>
      </c>
      <c r="F21" s="21" t="s">
        <v>46</v>
      </c>
      <c r="G21" s="22">
        <v>2500</v>
      </c>
      <c r="H21" s="22">
        <v>60.391249999999999</v>
      </c>
      <c r="I21" s="23">
        <v>6.7000000000000002E-3</v>
      </c>
      <c r="J21" s="12"/>
      <c r="K21" s="16"/>
      <c r="L21" s="14"/>
    </row>
    <row r="22" spans="4:12" ht="18.3" customHeight="1" x14ac:dyDescent="0.25">
      <c r="D22" s="21" t="s">
        <v>47</v>
      </c>
      <c r="E22" s="21" t="s">
        <v>48</v>
      </c>
      <c r="F22" s="21" t="s">
        <v>49</v>
      </c>
      <c r="G22" s="22">
        <v>650</v>
      </c>
      <c r="H22" s="22">
        <v>57.382975000000002</v>
      </c>
      <c r="I22" s="23">
        <v>6.4000000000000003E-3</v>
      </c>
      <c r="J22" s="12"/>
      <c r="K22" s="16"/>
      <c r="L22" s="14"/>
    </row>
    <row r="23" spans="4:12" ht="18.3" customHeight="1" x14ac:dyDescent="0.25">
      <c r="D23" s="21" t="s">
        <v>50</v>
      </c>
      <c r="E23" s="21" t="s">
        <v>51</v>
      </c>
      <c r="F23" s="21" t="s">
        <v>52</v>
      </c>
      <c r="G23" s="22">
        <v>2100</v>
      </c>
      <c r="H23" s="22">
        <v>54.745950000000001</v>
      </c>
      <c r="I23" s="23">
        <v>6.1000000000000004E-3</v>
      </c>
      <c r="J23" s="12"/>
      <c r="K23" s="16"/>
      <c r="L23" s="14"/>
    </row>
    <row r="24" spans="4:12" ht="18.3" customHeight="1" x14ac:dyDescent="0.25">
      <c r="D24" s="21" t="s">
        <v>53</v>
      </c>
      <c r="E24" s="21" t="s">
        <v>54</v>
      </c>
      <c r="F24" s="21" t="s">
        <v>55</v>
      </c>
      <c r="G24" s="22">
        <v>15000</v>
      </c>
      <c r="H24" s="22">
        <v>53.505000000000003</v>
      </c>
      <c r="I24" s="23">
        <v>6.0000000000000001E-3</v>
      </c>
      <c r="J24" s="12"/>
      <c r="K24" s="16"/>
      <c r="L24" s="14"/>
    </row>
    <row r="25" spans="4:12" ht="18.3" customHeight="1" x14ac:dyDescent="0.25">
      <c r="D25" s="21" t="s">
        <v>56</v>
      </c>
      <c r="E25" s="21" t="s">
        <v>57</v>
      </c>
      <c r="F25" s="21" t="s">
        <v>49</v>
      </c>
      <c r="G25" s="22">
        <v>13000</v>
      </c>
      <c r="H25" s="22">
        <v>52.597999999999999</v>
      </c>
      <c r="I25" s="23">
        <v>5.8999999999999999E-3</v>
      </c>
      <c r="J25" s="12"/>
      <c r="K25" s="16"/>
      <c r="L25" s="14"/>
    </row>
    <row r="26" spans="4:12" ht="18.3" customHeight="1" x14ac:dyDescent="0.25">
      <c r="D26" s="21" t="s">
        <v>58</v>
      </c>
      <c r="E26" s="21" t="s">
        <v>59</v>
      </c>
      <c r="F26" s="21" t="s">
        <v>33</v>
      </c>
      <c r="G26" s="22">
        <v>5500</v>
      </c>
      <c r="H26" s="22">
        <v>50.2425</v>
      </c>
      <c r="I26" s="23">
        <v>5.5999999999999999E-3</v>
      </c>
      <c r="J26" s="12"/>
      <c r="K26" s="16"/>
      <c r="L26" s="14"/>
    </row>
    <row r="27" spans="4:12" ht="18.3" customHeight="1" x14ac:dyDescent="0.25">
      <c r="D27" s="21" t="s">
        <v>60</v>
      </c>
      <c r="E27" s="21" t="s">
        <v>61</v>
      </c>
      <c r="F27" s="21" t="s">
        <v>24</v>
      </c>
      <c r="G27" s="22">
        <v>1561</v>
      </c>
      <c r="H27" s="22">
        <v>46.901025500000003</v>
      </c>
      <c r="I27" s="23">
        <v>5.1999999999999998E-3</v>
      </c>
      <c r="J27" s="12"/>
      <c r="K27" s="16"/>
      <c r="L27" s="14"/>
    </row>
    <row r="28" spans="4:12" ht="18.3" customHeight="1" x14ac:dyDescent="0.25">
      <c r="D28" s="21" t="s">
        <v>62</v>
      </c>
      <c r="E28" s="21" t="s">
        <v>63</v>
      </c>
      <c r="F28" s="21" t="s">
        <v>64</v>
      </c>
      <c r="G28" s="22">
        <v>1700</v>
      </c>
      <c r="H28" s="22">
        <v>45.839649999999999</v>
      </c>
      <c r="I28" s="23">
        <v>5.1000000000000004E-3</v>
      </c>
      <c r="J28" s="12"/>
      <c r="K28" s="16"/>
      <c r="L28" s="14"/>
    </row>
    <row r="29" spans="4:12" ht="18.3" customHeight="1" x14ac:dyDescent="0.25">
      <c r="D29" s="21" t="s">
        <v>65</v>
      </c>
      <c r="E29" s="21" t="s">
        <v>66</v>
      </c>
      <c r="F29" s="21" t="s">
        <v>67</v>
      </c>
      <c r="G29" s="22">
        <v>1500</v>
      </c>
      <c r="H29" s="22">
        <v>44.975250000000003</v>
      </c>
      <c r="I29" s="23">
        <v>5.0000000000000001E-3</v>
      </c>
      <c r="J29" s="12"/>
      <c r="K29" s="16"/>
      <c r="L29" s="14"/>
    </row>
    <row r="30" spans="4:12" ht="18.3" customHeight="1" x14ac:dyDescent="0.25">
      <c r="D30" s="21" t="s">
        <v>68</v>
      </c>
      <c r="E30" s="21" t="s">
        <v>69</v>
      </c>
      <c r="F30" s="21" t="s">
        <v>70</v>
      </c>
      <c r="G30" s="22">
        <v>2500</v>
      </c>
      <c r="H30" s="22">
        <v>44.712499999999999</v>
      </c>
      <c r="I30" s="23">
        <v>5.0000000000000001E-3</v>
      </c>
      <c r="J30" s="12"/>
      <c r="K30" s="16"/>
      <c r="L30" s="14"/>
    </row>
    <row r="31" spans="4:12" ht="18.3" customHeight="1" x14ac:dyDescent="0.25">
      <c r="D31" s="21" t="s">
        <v>71</v>
      </c>
      <c r="E31" s="21" t="s">
        <v>72</v>
      </c>
      <c r="F31" s="21" t="s">
        <v>73</v>
      </c>
      <c r="G31" s="22">
        <v>50000</v>
      </c>
      <c r="H31" s="22">
        <v>43.75</v>
      </c>
      <c r="I31" s="23">
        <v>4.8999999999999998E-3</v>
      </c>
      <c r="J31" s="12"/>
      <c r="K31" s="16"/>
      <c r="L31" s="14"/>
    </row>
    <row r="32" spans="4:12" ht="18.3" customHeight="1" x14ac:dyDescent="0.25">
      <c r="D32" s="21" t="s">
        <v>74</v>
      </c>
      <c r="E32" s="21" t="s">
        <v>75</v>
      </c>
      <c r="F32" s="21" t="s">
        <v>36</v>
      </c>
      <c r="G32" s="22">
        <v>2000</v>
      </c>
      <c r="H32" s="22">
        <v>41.856999999999999</v>
      </c>
      <c r="I32" s="23">
        <v>4.7000000000000002E-3</v>
      </c>
      <c r="J32" s="12"/>
      <c r="K32" s="16"/>
      <c r="L32" s="14"/>
    </row>
    <row r="33" spans="4:12" ht="18.3" customHeight="1" x14ac:dyDescent="0.25">
      <c r="D33" s="21" t="s">
        <v>76</v>
      </c>
      <c r="E33" s="21" t="s">
        <v>77</v>
      </c>
      <c r="F33" s="21" t="s">
        <v>78</v>
      </c>
      <c r="G33" s="22">
        <v>1600</v>
      </c>
      <c r="H33" s="22">
        <v>40.055199999999999</v>
      </c>
      <c r="I33" s="23">
        <v>4.4999999999999997E-3</v>
      </c>
      <c r="J33" s="12"/>
      <c r="K33" s="16"/>
      <c r="L33" s="14"/>
    </row>
    <row r="34" spans="4:12" ht="18.3" customHeight="1" x14ac:dyDescent="0.25">
      <c r="D34" s="21" t="s">
        <v>79</v>
      </c>
      <c r="E34" s="21" t="s">
        <v>80</v>
      </c>
      <c r="F34" s="21" t="s">
        <v>52</v>
      </c>
      <c r="G34" s="22">
        <v>1600</v>
      </c>
      <c r="H34" s="22">
        <v>37.819200000000002</v>
      </c>
      <c r="I34" s="23">
        <v>4.1999999999999997E-3</v>
      </c>
      <c r="J34" s="12"/>
      <c r="K34" s="16"/>
      <c r="L34" s="14"/>
    </row>
    <row r="35" spans="4:12" ht="18.3" customHeight="1" x14ac:dyDescent="0.25">
      <c r="D35" s="21" t="s">
        <v>81</v>
      </c>
      <c r="E35" s="21" t="s">
        <v>82</v>
      </c>
      <c r="F35" s="21" t="s">
        <v>49</v>
      </c>
      <c r="G35" s="22">
        <v>3500</v>
      </c>
      <c r="H35" s="22">
        <v>36.128749999999997</v>
      </c>
      <c r="I35" s="23">
        <v>4.0000000000000001E-3</v>
      </c>
      <c r="J35" s="12"/>
      <c r="K35" s="16"/>
      <c r="L35" s="14"/>
    </row>
    <row r="36" spans="4:12" ht="18.3" customHeight="1" x14ac:dyDescent="0.25">
      <c r="D36" s="21" t="s">
        <v>83</v>
      </c>
      <c r="E36" s="21" t="s">
        <v>84</v>
      </c>
      <c r="F36" s="21" t="s">
        <v>36</v>
      </c>
      <c r="G36" s="22">
        <v>1800</v>
      </c>
      <c r="H36" s="22">
        <v>34.556399999999996</v>
      </c>
      <c r="I36" s="23">
        <v>3.8E-3</v>
      </c>
      <c r="J36" s="12"/>
      <c r="K36" s="16"/>
      <c r="L36" s="14"/>
    </row>
    <row r="37" spans="4:12" ht="18.3" customHeight="1" x14ac:dyDescent="0.25">
      <c r="D37" s="21" t="s">
        <v>85</v>
      </c>
      <c r="E37" s="21" t="s">
        <v>86</v>
      </c>
      <c r="F37" s="21" t="s">
        <v>87</v>
      </c>
      <c r="G37" s="22">
        <v>2700</v>
      </c>
      <c r="H37" s="22">
        <v>33.762149999999998</v>
      </c>
      <c r="I37" s="23">
        <v>3.8E-3</v>
      </c>
      <c r="J37" s="12"/>
      <c r="K37" s="16"/>
      <c r="L37" s="14"/>
    </row>
    <row r="38" spans="4:12" ht="18.3" customHeight="1" x14ac:dyDescent="0.25">
      <c r="D38" s="21" t="s">
        <v>88</v>
      </c>
      <c r="E38" s="21" t="s">
        <v>89</v>
      </c>
      <c r="F38" s="21" t="s">
        <v>73</v>
      </c>
      <c r="G38" s="22">
        <v>7000</v>
      </c>
      <c r="H38" s="22">
        <v>32.462499999999999</v>
      </c>
      <c r="I38" s="23">
        <v>3.5999999999999999E-3</v>
      </c>
      <c r="J38" s="12"/>
      <c r="K38" s="16"/>
      <c r="L38" s="14"/>
    </row>
    <row r="39" spans="4:12" ht="18.3" customHeight="1" x14ac:dyDescent="0.25">
      <c r="D39" s="21" t="s">
        <v>90</v>
      </c>
      <c r="E39" s="21" t="s">
        <v>91</v>
      </c>
      <c r="F39" s="21" t="s">
        <v>52</v>
      </c>
      <c r="G39" s="22">
        <v>2600</v>
      </c>
      <c r="H39" s="22">
        <v>31.2104</v>
      </c>
      <c r="I39" s="23">
        <v>3.5000000000000001E-3</v>
      </c>
      <c r="J39" s="12"/>
      <c r="K39" s="16"/>
      <c r="L39" s="14"/>
    </row>
    <row r="40" spans="4:12" ht="18.3" customHeight="1" x14ac:dyDescent="0.25">
      <c r="D40" s="21" t="s">
        <v>92</v>
      </c>
      <c r="E40" s="21" t="s">
        <v>93</v>
      </c>
      <c r="F40" s="21" t="s">
        <v>36</v>
      </c>
      <c r="G40" s="22">
        <v>750</v>
      </c>
      <c r="H40" s="22">
        <v>24.579000000000001</v>
      </c>
      <c r="I40" s="23">
        <v>2.7000000000000001E-3</v>
      </c>
      <c r="J40" s="12"/>
      <c r="K40" s="16"/>
      <c r="L40" s="14"/>
    </row>
    <row r="41" spans="4:12" ht="18.3" customHeight="1" x14ac:dyDescent="0.25">
      <c r="D41" s="21" t="s">
        <v>94</v>
      </c>
      <c r="E41" s="21" t="s">
        <v>95</v>
      </c>
      <c r="F41" s="21" t="s">
        <v>96</v>
      </c>
      <c r="G41" s="22">
        <v>2100</v>
      </c>
      <c r="H41" s="22">
        <v>19.119450000000001</v>
      </c>
      <c r="I41" s="23">
        <v>2.0999999999999999E-3</v>
      </c>
      <c r="J41" s="12"/>
      <c r="K41" s="16"/>
      <c r="L41" s="14"/>
    </row>
    <row r="42" spans="4:12" ht="18.3" customHeight="1" x14ac:dyDescent="0.25">
      <c r="D42" s="15" t="s">
        <v>97</v>
      </c>
      <c r="E42" s="24"/>
      <c r="F42" s="24"/>
      <c r="G42" s="15"/>
      <c r="H42" s="25">
        <v>2144.1979464999999</v>
      </c>
      <c r="I42" s="26">
        <v>0.23899999999999999</v>
      </c>
      <c r="J42" s="24"/>
      <c r="K42" s="27"/>
      <c r="L42" s="28"/>
    </row>
    <row r="43" spans="4:12" ht="18.3" customHeight="1" x14ac:dyDescent="0.25">
      <c r="D43" s="11" t="s">
        <v>98</v>
      </c>
      <c r="E43" s="12"/>
      <c r="F43" s="12"/>
      <c r="G43" s="12"/>
      <c r="H43" s="12"/>
      <c r="I43" s="12"/>
      <c r="J43" s="12"/>
      <c r="K43" s="16"/>
      <c r="L43" s="14"/>
    </row>
    <row r="44" spans="4:12" ht="18.3" customHeight="1" x14ac:dyDescent="0.25">
      <c r="D44" s="29" t="s">
        <v>99</v>
      </c>
      <c r="E44" s="30"/>
      <c r="F44" s="30"/>
      <c r="G44" s="30"/>
      <c r="H44" s="30"/>
      <c r="I44" s="30"/>
      <c r="J44" s="30"/>
      <c r="K44" s="31"/>
      <c r="L44" s="32"/>
    </row>
    <row r="45" spans="4:12" ht="18.3" customHeight="1" x14ac:dyDescent="0.25">
      <c r="D45" s="21" t="s">
        <v>100</v>
      </c>
      <c r="E45" s="21" t="s">
        <v>101</v>
      </c>
      <c r="F45" s="21" t="s">
        <v>102</v>
      </c>
      <c r="G45" s="22">
        <v>3000000</v>
      </c>
      <c r="H45" s="22">
        <v>2931.8061667000002</v>
      </c>
      <c r="I45" s="23">
        <v>0.3266</v>
      </c>
      <c r="J45" s="33">
        <v>7.2317</v>
      </c>
      <c r="K45" s="16"/>
      <c r="L45" s="14"/>
    </row>
    <row r="46" spans="4:12" ht="18.3" customHeight="1" x14ac:dyDescent="0.25">
      <c r="D46" s="21" t="s">
        <v>103</v>
      </c>
      <c r="E46" s="21" t="s">
        <v>104</v>
      </c>
      <c r="F46" s="21" t="s">
        <v>102</v>
      </c>
      <c r="G46" s="22">
        <v>1500000</v>
      </c>
      <c r="H46" s="22">
        <v>1527.0708333</v>
      </c>
      <c r="I46" s="23">
        <v>0.1701</v>
      </c>
      <c r="J46" s="33">
        <v>7.3742999999999999</v>
      </c>
      <c r="K46" s="16"/>
      <c r="L46" s="14"/>
    </row>
    <row r="47" spans="4:12" ht="18.3" customHeight="1" x14ac:dyDescent="0.25">
      <c r="D47" s="21" t="s">
        <v>105</v>
      </c>
      <c r="E47" s="21" t="s">
        <v>106</v>
      </c>
      <c r="F47" s="21" t="s">
        <v>102</v>
      </c>
      <c r="G47" s="22">
        <v>1200000</v>
      </c>
      <c r="H47" s="22">
        <v>1227.7968000000001</v>
      </c>
      <c r="I47" s="23">
        <v>0.1368</v>
      </c>
      <c r="J47" s="33">
        <v>7.3132999999999999</v>
      </c>
      <c r="K47" s="16"/>
      <c r="L47" s="14"/>
    </row>
    <row r="48" spans="4:12" ht="18.3" customHeight="1" x14ac:dyDescent="0.25">
      <c r="D48" s="21" t="s">
        <v>107</v>
      </c>
      <c r="E48" s="21" t="s">
        <v>108</v>
      </c>
      <c r="F48" s="21" t="s">
        <v>102</v>
      </c>
      <c r="G48" s="22">
        <v>550000</v>
      </c>
      <c r="H48" s="22">
        <v>555.67920830000003</v>
      </c>
      <c r="I48" s="23">
        <v>6.1899999999999997E-2</v>
      </c>
      <c r="J48" s="33">
        <v>7.3102999999999998</v>
      </c>
      <c r="K48" s="16"/>
      <c r="L48" s="14"/>
    </row>
    <row r="49" spans="1:14" ht="18.3" customHeight="1" x14ac:dyDescent="0.25">
      <c r="D49" s="21" t="s">
        <v>109</v>
      </c>
      <c r="E49" s="21" t="s">
        <v>110</v>
      </c>
      <c r="F49" s="21" t="s">
        <v>102</v>
      </c>
      <c r="G49" s="22">
        <v>400000</v>
      </c>
      <c r="H49" s="22">
        <v>387.11017779999997</v>
      </c>
      <c r="I49" s="23">
        <v>4.3099999999999999E-2</v>
      </c>
      <c r="J49" s="33">
        <v>7.2744</v>
      </c>
      <c r="K49" s="16"/>
      <c r="L49" s="14"/>
    </row>
    <row r="50" spans="1:14" ht="18.3" customHeight="1" x14ac:dyDescent="0.25">
      <c r="D50" s="15" t="s">
        <v>97</v>
      </c>
      <c r="E50" s="24"/>
      <c r="F50" s="24"/>
      <c r="G50" s="15"/>
      <c r="H50" s="25">
        <v>6629.4631860999998</v>
      </c>
      <c r="I50" s="26">
        <v>0.73850000000000005</v>
      </c>
      <c r="J50" s="24"/>
      <c r="K50" s="27"/>
      <c r="L50" s="28"/>
    </row>
    <row r="51" spans="1:14" ht="18.3" customHeight="1" x14ac:dyDescent="0.25">
      <c r="D51" s="15" t="s">
        <v>111</v>
      </c>
      <c r="E51" s="21"/>
      <c r="F51" s="21"/>
      <c r="G51" s="21"/>
      <c r="H51" s="25">
        <v>220.27037630000001</v>
      </c>
      <c r="I51" s="26">
        <v>2.4500000000000001E-2</v>
      </c>
      <c r="J51" s="34">
        <v>5.8594999999999997</v>
      </c>
      <c r="K51" s="16"/>
      <c r="L51" s="14"/>
    </row>
    <row r="52" spans="1:14" ht="18.3" customHeight="1" x14ac:dyDescent="0.25">
      <c r="D52" s="21" t="s">
        <v>112</v>
      </c>
      <c r="E52" s="12"/>
      <c r="F52" s="12"/>
      <c r="G52" s="12"/>
      <c r="H52" s="22">
        <v>-17.8219184000003</v>
      </c>
      <c r="I52" s="23">
        <v>-1.9999999999998899E-3</v>
      </c>
      <c r="J52" s="33">
        <v>5.8594999999999997</v>
      </c>
      <c r="K52" s="16"/>
      <c r="L52" s="14"/>
    </row>
    <row r="53" spans="1:14" ht="18.3" customHeight="1" x14ac:dyDescent="0.25">
      <c r="D53" s="15" t="s">
        <v>113</v>
      </c>
      <c r="E53" s="12"/>
      <c r="F53" s="12"/>
      <c r="G53" s="12"/>
      <c r="H53" s="25">
        <v>8976.1095905000002</v>
      </c>
      <c r="I53" s="26">
        <v>1</v>
      </c>
      <c r="J53" s="12"/>
      <c r="K53" s="16"/>
      <c r="L53" s="14"/>
    </row>
    <row r="54" spans="1:14" ht="18.3" customHeight="1" x14ac:dyDescent="0.25">
      <c r="D54" s="35" t="s">
        <v>114</v>
      </c>
      <c r="E54" s="36"/>
      <c r="F54" s="36"/>
      <c r="G54" s="36"/>
      <c r="H54" s="36"/>
      <c r="I54" s="36"/>
      <c r="J54" s="36"/>
      <c r="K54" s="36"/>
      <c r="L54" s="36"/>
    </row>
    <row r="55" spans="1:14" ht="14.95" customHeight="1" x14ac:dyDescent="0.25">
      <c r="D55" s="37" t="s">
        <v>115</v>
      </c>
      <c r="J55" s="1"/>
    </row>
    <row r="56" spans="1:14" ht="18.3" customHeight="1" x14ac:dyDescent="0.25">
      <c r="D56" s="97" t="s">
        <v>116</v>
      </c>
      <c r="E56" s="97"/>
      <c r="F56" s="97"/>
      <c r="G56" s="97"/>
      <c r="H56" s="97"/>
      <c r="I56" s="97"/>
      <c r="J56" s="40"/>
    </row>
    <row r="57" spans="1:14" ht="18.3" customHeight="1" x14ac:dyDescent="0.25">
      <c r="D57" s="41" t="s">
        <v>117</v>
      </c>
      <c r="E57" s="42"/>
      <c r="F57" s="42"/>
      <c r="G57" s="43"/>
      <c r="H57" s="44"/>
      <c r="I57" s="45"/>
      <c r="J57" s="40"/>
    </row>
    <row r="58" spans="1:14" ht="18.3" customHeight="1" x14ac:dyDescent="0.25">
      <c r="D58" s="46" t="s">
        <v>118</v>
      </c>
      <c r="E58" s="47"/>
      <c r="F58" s="47"/>
      <c r="G58" s="43"/>
      <c r="H58" s="45"/>
      <c r="I58" s="45"/>
      <c r="J58" s="40"/>
    </row>
    <row r="59" spans="1:14" ht="27" customHeight="1" x14ac:dyDescent="0.25">
      <c r="A59" s="1" t="s">
        <v>119</v>
      </c>
      <c r="B59" s="1" t="s">
        <v>120</v>
      </c>
      <c r="C59" s="1" t="s">
        <v>121</v>
      </c>
      <c r="D59" s="48" t="s">
        <v>122</v>
      </c>
      <c r="E59" s="49" t="s">
        <v>123</v>
      </c>
      <c r="F59" s="50" t="s">
        <v>124</v>
      </c>
      <c r="G59" s="40"/>
      <c r="H59" s="45"/>
      <c r="I59" s="45"/>
      <c r="J59" s="40"/>
    </row>
    <row r="60" spans="1:14" ht="18.3" customHeight="1" x14ac:dyDescent="0.25">
      <c r="A60" s="1" t="str">
        <f>_xlfn.XLOOKUP(C60,[1]Mapping!B:B,[1]Mapping!A:A)</f>
        <v>Y0EBRG</v>
      </c>
      <c r="B60" s="1">
        <f>VLOOKUP(C60,[1]Mapping!B:N,13,0)</f>
        <v>102262</v>
      </c>
      <c r="C60" s="1" t="s">
        <v>125</v>
      </c>
      <c r="D60" s="51" t="s">
        <v>126</v>
      </c>
      <c r="E60" s="52">
        <f>VLOOKUP(B60,'[1]AMFI 30.09.22'!B:F,5,0)</f>
        <v>45.669800000000002</v>
      </c>
      <c r="F60" s="52">
        <v>46.3294</v>
      </c>
      <c r="G60" s="40"/>
      <c r="H60" s="45"/>
      <c r="I60" s="45"/>
      <c r="J60" s="40"/>
      <c r="M60" s="1">
        <f>_xlfn.XLOOKUP(B60,'[1]AMFI 30.09.22'!B:B,'[1]AMFI 30.09.22'!K:K)</f>
        <v>46.3294</v>
      </c>
      <c r="N60" s="1" t="b">
        <f>F60=M60</f>
        <v>1</v>
      </c>
    </row>
    <row r="61" spans="1:14" ht="18.3" customHeight="1" x14ac:dyDescent="0.25">
      <c r="A61" s="1" t="str">
        <f>_xlfn.XLOOKUP(C61,[1]Mapping!B:B,[1]Mapping!A:A)</f>
        <v>Y0EBRMD</v>
      </c>
      <c r="B61" s="1">
        <f>VLOOKUP(C61,[1]Mapping!B:N,13,0)</f>
        <v>102260</v>
      </c>
      <c r="C61" s="1" t="s">
        <v>127</v>
      </c>
      <c r="D61" s="41" t="s">
        <v>128</v>
      </c>
      <c r="E61" s="53">
        <f>VLOOKUP(B61,'[1]AMFI 30.09.22'!B:F,5,0)</f>
        <v>12.201599999999999</v>
      </c>
      <c r="F61" s="53">
        <v>12.799899999999999</v>
      </c>
      <c r="G61" s="40"/>
      <c r="H61" s="45"/>
      <c r="I61" s="45"/>
      <c r="J61" s="40"/>
      <c r="M61" s="1">
        <f>_xlfn.XLOOKUP(B61,'[1]AMFI 30.09.22'!B:B,'[1]AMFI 30.09.22'!K:K)</f>
        <v>12.799899999999999</v>
      </c>
      <c r="N61" s="1" t="b">
        <f t="shared" ref="N61:N65" si="0">F61=M61</f>
        <v>1</v>
      </c>
    </row>
    <row r="62" spans="1:14" ht="18.3" customHeight="1" x14ac:dyDescent="0.25">
      <c r="A62" s="1" t="str">
        <f>_xlfn.XLOOKUP(C62,[1]Mapping!B:B,[1]Mapping!A:A)</f>
        <v>Y0EBRQD</v>
      </c>
      <c r="B62" s="1">
        <f>VLOOKUP(C62,[1]Mapping!B:N,13,0)</f>
        <v>102261</v>
      </c>
      <c r="C62" s="1" t="s">
        <v>129</v>
      </c>
      <c r="D62" s="41" t="s">
        <v>130</v>
      </c>
      <c r="E62" s="53">
        <f>VLOOKUP(B62,'[1]AMFI 30.09.22'!B:F,5,0)</f>
        <v>16.0763</v>
      </c>
      <c r="F62" s="53">
        <v>16.6037</v>
      </c>
      <c r="G62" s="40"/>
      <c r="H62" s="45"/>
      <c r="I62" s="45"/>
      <c r="J62" s="40"/>
      <c r="M62" s="1">
        <f>_xlfn.XLOOKUP(B62,'[1]AMFI 30.09.22'!B:B,'[1]AMFI 30.09.22'!K:K)</f>
        <v>16.6037</v>
      </c>
      <c r="N62" s="1" t="b">
        <f t="shared" si="0"/>
        <v>1</v>
      </c>
    </row>
    <row r="63" spans="1:14" ht="18.3" customHeight="1" x14ac:dyDescent="0.25">
      <c r="A63" s="1" t="str">
        <f>_xlfn.XLOOKUP(C63,[1]Mapping!B:B,[1]Mapping!A:A)</f>
        <v>Y0EBDGR</v>
      </c>
      <c r="B63" s="1">
        <f>VLOOKUP(C63,[1]Mapping!B:N,13,0)</f>
        <v>120073</v>
      </c>
      <c r="C63" s="1" t="s">
        <v>131</v>
      </c>
      <c r="D63" s="41" t="s">
        <v>132</v>
      </c>
      <c r="E63" s="53">
        <f>VLOOKUP(B63,'[1]AMFI 30.09.22'!B:F,5,0)</f>
        <v>49.870399999999997</v>
      </c>
      <c r="F63" s="53">
        <v>50.264099999999999</v>
      </c>
      <c r="G63" s="40"/>
      <c r="H63" s="45"/>
      <c r="I63" s="45"/>
      <c r="J63" s="40"/>
      <c r="M63" s="1">
        <f>_xlfn.XLOOKUP(B63,'[1]AMFI 30.09.22'!B:B,'[1]AMFI 30.09.22'!K:K)</f>
        <v>50.264099999999999</v>
      </c>
      <c r="N63" s="1" t="b">
        <f t="shared" si="0"/>
        <v>1</v>
      </c>
    </row>
    <row r="64" spans="1:14" ht="18.3" customHeight="1" x14ac:dyDescent="0.25">
      <c r="A64" s="1" t="str">
        <f>_xlfn.XLOOKUP(C64,[1]Mapping!B:B,[1]Mapping!A:A)</f>
        <v>Y0EBDMD</v>
      </c>
      <c r="B64" s="1">
        <f>VLOOKUP(C64,[1]Mapping!B:N,13,0)</f>
        <v>120074</v>
      </c>
      <c r="C64" s="1" t="s">
        <v>133</v>
      </c>
      <c r="D64" s="41" t="s">
        <v>134</v>
      </c>
      <c r="E64" s="53">
        <f>VLOOKUP(B64,'[1]AMFI 30.09.22'!B:F,5,0)</f>
        <v>15.8803</v>
      </c>
      <c r="F64" s="53">
        <v>16.574400000000001</v>
      </c>
      <c r="G64" s="40"/>
      <c r="H64" s="45"/>
      <c r="I64" s="45"/>
      <c r="J64" s="40"/>
      <c r="M64" s="1">
        <f>_xlfn.XLOOKUP(B64,'[1]AMFI 30.09.22'!B:B,'[1]AMFI 30.09.22'!K:K)</f>
        <v>16.574400000000001</v>
      </c>
      <c r="N64" s="1" t="b">
        <f t="shared" si="0"/>
        <v>1</v>
      </c>
    </row>
    <row r="65" spans="1:14" ht="18.3" customHeight="1" x14ac:dyDescent="0.25">
      <c r="A65" s="1" t="str">
        <f>_xlfn.XLOOKUP(C65,[1]Mapping!B:B,[1]Mapping!A:A)</f>
        <v>Y0EBDQD</v>
      </c>
      <c r="B65" s="1">
        <f>VLOOKUP(C65,[1]Mapping!B:N,13,0)</f>
        <v>120075</v>
      </c>
      <c r="C65" s="1" t="s">
        <v>135</v>
      </c>
      <c r="D65" s="46" t="s">
        <v>136</v>
      </c>
      <c r="E65" s="54">
        <f>VLOOKUP(B65,'[1]AMFI 30.09.22'!B:F,5,0)</f>
        <v>13.6577</v>
      </c>
      <c r="F65" s="54">
        <v>14.2827</v>
      </c>
      <c r="G65" s="40"/>
      <c r="H65" s="45"/>
      <c r="I65" s="45"/>
      <c r="J65" s="40"/>
      <c r="M65" s="1">
        <f>_xlfn.XLOOKUP(B65,'[1]AMFI 30.09.22'!B:B,'[1]AMFI 30.09.22'!K:K)</f>
        <v>14.2827</v>
      </c>
      <c r="N65" s="1" t="b">
        <f t="shared" si="0"/>
        <v>1</v>
      </c>
    </row>
    <row r="66" spans="1:14" ht="18.3" customHeight="1" x14ac:dyDescent="0.25">
      <c r="D66" s="55" t="s">
        <v>137</v>
      </c>
      <c r="E66" s="56"/>
      <c r="F66" s="56"/>
      <c r="G66" s="56"/>
      <c r="H66" s="45"/>
      <c r="I66" s="45"/>
      <c r="J66" s="40"/>
    </row>
    <row r="67" spans="1:14" ht="18.3" customHeight="1" x14ac:dyDescent="0.25">
      <c r="D67" s="57" t="s">
        <v>138</v>
      </c>
      <c r="E67" s="56"/>
      <c r="F67" s="56"/>
      <c r="G67" s="56"/>
      <c r="H67" s="45"/>
      <c r="I67" s="45"/>
      <c r="J67" s="40"/>
    </row>
    <row r="68" spans="1:14" ht="18.3" customHeight="1" x14ac:dyDescent="0.25">
      <c r="D68" s="57" t="s">
        <v>139</v>
      </c>
      <c r="E68" s="56"/>
      <c r="F68" s="56"/>
      <c r="G68" s="56"/>
      <c r="H68" s="45"/>
      <c r="I68" s="45"/>
      <c r="J68" s="40"/>
    </row>
    <row r="69" spans="1:14" ht="18.3" customHeight="1" x14ac:dyDescent="0.25">
      <c r="D69" s="57" t="s">
        <v>140</v>
      </c>
      <c r="E69" s="56"/>
      <c r="F69" s="56"/>
      <c r="G69" s="56"/>
      <c r="H69" s="45"/>
      <c r="I69" s="45"/>
      <c r="J69" s="40"/>
    </row>
    <row r="70" spans="1:14" ht="18.3" customHeight="1" x14ac:dyDescent="0.25">
      <c r="D70" s="57" t="s">
        <v>141</v>
      </c>
      <c r="E70" s="56"/>
      <c r="F70" s="56"/>
      <c r="G70" s="56"/>
      <c r="H70" s="45"/>
      <c r="I70" s="45"/>
      <c r="J70" s="40"/>
    </row>
    <row r="71" spans="1:14" ht="18.3" customHeight="1" x14ac:dyDescent="0.25">
      <c r="D71" s="57" t="s">
        <v>142</v>
      </c>
      <c r="E71" s="56"/>
      <c r="F71" s="56"/>
      <c r="G71" s="40"/>
      <c r="H71" s="45"/>
      <c r="I71" s="45"/>
      <c r="J71" s="40"/>
    </row>
    <row r="72" spans="1:14" ht="18.3" customHeight="1" x14ac:dyDescent="0.25">
      <c r="D72" s="57" t="s">
        <v>143</v>
      </c>
      <c r="E72" s="56"/>
      <c r="F72" s="56"/>
      <c r="G72" s="40"/>
      <c r="H72" s="45"/>
      <c r="I72" s="45"/>
      <c r="J72" s="40"/>
    </row>
    <row r="73" spans="1:14" ht="18.3" customHeight="1" x14ac:dyDescent="0.25">
      <c r="D73" s="57" t="s">
        <v>144</v>
      </c>
      <c r="E73" s="56"/>
      <c r="F73" s="56"/>
      <c r="G73" s="40"/>
      <c r="H73" s="45"/>
      <c r="I73" s="45"/>
      <c r="J73" s="40"/>
    </row>
    <row r="74" spans="1:14" ht="18.3" customHeight="1" x14ac:dyDescent="0.25">
      <c r="D74" s="58" t="s">
        <v>145</v>
      </c>
      <c r="E74" s="56"/>
      <c r="F74" s="56"/>
      <c r="G74" s="40"/>
      <c r="H74" s="45"/>
      <c r="I74" s="45"/>
      <c r="J74" s="40"/>
    </row>
    <row r="75" spans="1:14" ht="18.3" customHeight="1" x14ac:dyDescent="0.25">
      <c r="D75" s="59" t="s">
        <v>122</v>
      </c>
      <c r="E75" s="98" t="s">
        <v>146</v>
      </c>
      <c r="F75" s="99"/>
      <c r="G75" s="40"/>
      <c r="H75" s="45"/>
      <c r="I75" s="45"/>
      <c r="J75" s="40"/>
    </row>
    <row r="76" spans="1:14" ht="18.3" customHeight="1" x14ac:dyDescent="0.25">
      <c r="A76" s="1" t="s">
        <v>119</v>
      </c>
      <c r="B76" s="1" t="s">
        <v>120</v>
      </c>
      <c r="C76" s="1" t="s">
        <v>121</v>
      </c>
      <c r="D76" s="60"/>
      <c r="E76" s="61" t="s">
        <v>147</v>
      </c>
      <c r="F76" s="61" t="s">
        <v>148</v>
      </c>
      <c r="G76" s="40"/>
      <c r="H76" s="45"/>
      <c r="I76" s="45"/>
      <c r="J76" s="40"/>
    </row>
    <row r="77" spans="1:14" ht="18.3" customHeight="1" x14ac:dyDescent="0.25">
      <c r="A77" s="1" t="str">
        <f>_xlfn.XLOOKUP(C77,[1]Mapping!B:B,[1]Mapping!A:A)</f>
        <v>Y0EBRMD</v>
      </c>
      <c r="B77" s="1">
        <f>VLOOKUP(C77,[1]Mapping!B:N,13,0)</f>
        <v>102260</v>
      </c>
      <c r="C77" s="1" t="s">
        <v>127</v>
      </c>
      <c r="D77" s="62" t="s">
        <v>128</v>
      </c>
      <c r="E77" s="63">
        <f>IFERROR(VLOOKUP(C77,[1]Dividend!A:B,2,0),0)</f>
        <v>0.41200000000000003</v>
      </c>
      <c r="F77" s="64">
        <f>E77</f>
        <v>0.41200000000000003</v>
      </c>
      <c r="G77" s="40"/>
      <c r="H77" s="45"/>
      <c r="I77" s="45"/>
      <c r="J77" s="40"/>
    </row>
    <row r="78" spans="1:14" ht="18.3" customHeight="1" x14ac:dyDescent="0.25">
      <c r="A78" s="1" t="str">
        <f>_xlfn.XLOOKUP(C78,[1]Mapping!B:B,[1]Mapping!A:A)</f>
        <v>Y0EBRQD</v>
      </c>
      <c r="B78" s="1">
        <f>VLOOKUP(C78,[1]Mapping!B:N,13,0)</f>
        <v>102261</v>
      </c>
      <c r="C78" s="1" t="s">
        <v>129</v>
      </c>
      <c r="D78" s="58" t="s">
        <v>130</v>
      </c>
      <c r="E78" s="65">
        <f>IFERROR(VLOOKUP(C78,[1]Dividend!A:B,2,0),0)</f>
        <v>0.28999999999999998</v>
      </c>
      <c r="F78" s="66">
        <f>E78</f>
        <v>0.28999999999999998</v>
      </c>
      <c r="G78" s="40"/>
      <c r="H78" s="45"/>
      <c r="I78" s="45"/>
      <c r="J78" s="40"/>
    </row>
    <row r="79" spans="1:14" ht="18.3" customHeight="1" x14ac:dyDescent="0.25">
      <c r="A79" s="1" t="str">
        <f>_xlfn.XLOOKUP(C79,[1]Mapping!B:B,[1]Mapping!A:A)</f>
        <v>Y0EBDMD</v>
      </c>
      <c r="B79" s="1">
        <f>VLOOKUP(C79,[1]Mapping!B:N,13,0)</f>
        <v>120074</v>
      </c>
      <c r="C79" s="1" t="s">
        <v>133</v>
      </c>
      <c r="D79" s="58" t="s">
        <v>134</v>
      </c>
      <c r="E79" s="65">
        <f>IFERROR(VLOOKUP(C79,[1]Dividend!A:B,2,0),0)</f>
        <v>0.54100000000000004</v>
      </c>
      <c r="F79" s="66">
        <f>E79</f>
        <v>0.54100000000000004</v>
      </c>
      <c r="G79" s="40"/>
      <c r="H79" s="45"/>
      <c r="I79" s="45"/>
      <c r="J79" s="40"/>
    </row>
    <row r="80" spans="1:14" ht="18.3" customHeight="1" x14ac:dyDescent="0.25">
      <c r="A80" s="1" t="str">
        <f>_xlfn.XLOOKUP(C80,[1]Mapping!B:B,[1]Mapping!A:A)</f>
        <v>Y0EBDQD</v>
      </c>
      <c r="B80" s="1">
        <f>VLOOKUP(C80,[1]Mapping!B:N,13,0)</f>
        <v>120075</v>
      </c>
      <c r="C80" s="1" t="s">
        <v>135</v>
      </c>
      <c r="D80" s="67" t="s">
        <v>136</v>
      </c>
      <c r="E80" s="68">
        <f>IFERROR(VLOOKUP(C80,[1]Dividend!A:B,2,0),0)</f>
        <v>0.49</v>
      </c>
      <c r="F80" s="69">
        <f>E80</f>
        <v>0.49</v>
      </c>
      <c r="G80" s="40"/>
      <c r="H80" s="45"/>
      <c r="I80" s="45"/>
      <c r="J80" s="40"/>
    </row>
    <row r="81" spans="4:10" ht="18.3" customHeight="1" x14ac:dyDescent="0.25">
      <c r="D81" s="41" t="s">
        <v>149</v>
      </c>
      <c r="E81" s="42"/>
      <c r="F81" s="42"/>
      <c r="G81" s="43"/>
      <c r="H81" s="44"/>
      <c r="I81" s="45"/>
      <c r="J81" s="40"/>
    </row>
    <row r="82" spans="4:10" ht="18.3" customHeight="1" x14ac:dyDescent="0.25">
      <c r="D82" s="100" t="s">
        <v>150</v>
      </c>
      <c r="E82" s="97"/>
      <c r="F82" s="97"/>
      <c r="G82" s="97"/>
      <c r="H82" s="97"/>
      <c r="I82" s="45"/>
      <c r="J82" s="40"/>
    </row>
    <row r="83" spans="4:10" s="71" customFormat="1" ht="18.3" customHeight="1" x14ac:dyDescent="0.25">
      <c r="D83" s="42" t="s">
        <v>179</v>
      </c>
      <c r="E83" s="42"/>
      <c r="F83" s="42"/>
      <c r="G83" s="43"/>
      <c r="H83" s="44"/>
      <c r="I83" s="44"/>
      <c r="J83" s="70"/>
    </row>
    <row r="84" spans="4:10" s="71" customFormat="1" ht="18.3" customHeight="1" x14ac:dyDescent="0.25">
      <c r="D84" s="42" t="s">
        <v>151</v>
      </c>
      <c r="E84" s="42"/>
      <c r="F84" s="42"/>
      <c r="G84" s="43"/>
      <c r="H84" s="44"/>
      <c r="I84" s="44"/>
      <c r="J84" s="70"/>
    </row>
    <row r="85" spans="4:10" ht="18.3" customHeight="1" x14ac:dyDescent="0.25">
      <c r="D85" s="42" t="s">
        <v>152</v>
      </c>
      <c r="E85" s="42"/>
      <c r="F85" s="42"/>
      <c r="G85" s="43"/>
      <c r="H85" s="44"/>
      <c r="I85" s="45"/>
      <c r="J85" s="40"/>
    </row>
    <row r="86" spans="4:10" ht="18.3" customHeight="1" x14ac:dyDescent="0.25">
      <c r="D86" s="72" t="s">
        <v>153</v>
      </c>
      <c r="E86" s="73"/>
      <c r="F86" s="70"/>
      <c r="G86" s="44"/>
      <c r="H86" s="44"/>
      <c r="I86" s="45"/>
      <c r="J86" s="40"/>
    </row>
    <row r="87" spans="4:10" ht="18.3" customHeight="1" x14ac:dyDescent="0.25">
      <c r="D87" s="74" t="s">
        <v>154</v>
      </c>
      <c r="E87" s="56"/>
      <c r="F87" s="56"/>
      <c r="G87" s="40"/>
      <c r="H87" s="45"/>
      <c r="I87" s="45"/>
      <c r="J87" s="40"/>
    </row>
    <row r="88" spans="4:10" ht="18.3" customHeight="1" x14ac:dyDescent="0.25">
      <c r="D88" s="101" t="s">
        <v>155</v>
      </c>
      <c r="E88" s="102"/>
      <c r="F88" s="102"/>
      <c r="G88" s="102"/>
      <c r="H88" s="102"/>
      <c r="I88" s="102"/>
      <c r="J88" s="102"/>
    </row>
    <row r="89" spans="4:10" ht="30.05" customHeight="1" x14ac:dyDescent="0.25">
      <c r="D89" s="100" t="s">
        <v>156</v>
      </c>
      <c r="E89" s="97"/>
      <c r="F89" s="97"/>
      <c r="G89" s="97"/>
      <c r="H89" s="97"/>
      <c r="I89" s="97"/>
      <c r="J89" s="97"/>
    </row>
    <row r="90" spans="4:10" ht="18.3" customHeight="1" x14ac:dyDescent="0.25">
      <c r="D90" s="56" t="s">
        <v>157</v>
      </c>
      <c r="E90" s="56"/>
      <c r="F90" s="56"/>
      <c r="G90" s="40"/>
      <c r="H90" s="45"/>
      <c r="I90" s="45"/>
      <c r="J90" s="40"/>
    </row>
    <row r="91" spans="4:10" ht="18.3" customHeight="1" x14ac:dyDescent="0.25">
      <c r="D91" s="56" t="s">
        <v>158</v>
      </c>
      <c r="E91" s="56"/>
      <c r="F91" s="56"/>
      <c r="G91" s="40"/>
      <c r="H91" s="45"/>
      <c r="I91" s="45"/>
      <c r="J91" s="40"/>
    </row>
    <row r="92" spans="4:10" ht="18.3" customHeight="1" x14ac:dyDescent="0.25">
      <c r="D92" s="56" t="s">
        <v>159</v>
      </c>
      <c r="E92" s="56"/>
      <c r="F92" s="56"/>
      <c r="G92" s="40"/>
      <c r="H92" s="45"/>
      <c r="I92" s="45"/>
      <c r="J92" s="40"/>
    </row>
    <row r="93" spans="4:10" ht="18.3" customHeight="1" x14ac:dyDescent="0.25">
      <c r="D93" s="56"/>
      <c r="E93" s="56"/>
      <c r="F93" s="56"/>
      <c r="G93" s="40"/>
      <c r="H93" s="45"/>
      <c r="I93" s="45"/>
      <c r="J93" s="40"/>
    </row>
    <row r="94" spans="4:10" ht="18.3" customHeight="1" x14ac:dyDescent="0.25">
      <c r="D94" s="56"/>
      <c r="E94" s="56"/>
      <c r="F94" s="56"/>
      <c r="G94" s="40"/>
      <c r="H94" s="45"/>
      <c r="I94" s="45"/>
      <c r="J94" s="40"/>
    </row>
    <row r="95" spans="4:10" ht="18.3" customHeight="1" x14ac:dyDescent="0.25">
      <c r="D95" s="56"/>
      <c r="E95" s="56"/>
      <c r="F95" s="56"/>
      <c r="G95" s="40"/>
      <c r="H95" s="45"/>
      <c r="I95" s="45"/>
      <c r="J95" s="40"/>
    </row>
    <row r="96" spans="4:10" ht="18.3" customHeight="1" x14ac:dyDescent="0.25">
      <c r="D96" s="56"/>
      <c r="E96" s="56"/>
      <c r="F96" s="56"/>
      <c r="G96" s="40"/>
      <c r="H96" s="45"/>
      <c r="I96" s="45"/>
      <c r="J96" s="40"/>
    </row>
    <row r="97" spans="4:10" ht="18.3" customHeight="1" x14ac:dyDescent="0.25">
      <c r="D97" s="56"/>
      <c r="E97" s="56"/>
      <c r="F97" s="56"/>
      <c r="G97" s="40"/>
      <c r="H97" s="45"/>
      <c r="I97" s="45"/>
      <c r="J97" s="40"/>
    </row>
    <row r="98" spans="4:10" ht="18.3" customHeight="1" x14ac:dyDescent="0.25">
      <c r="D98" s="56"/>
      <c r="E98" s="56"/>
      <c r="F98" s="56"/>
      <c r="G98" s="40"/>
      <c r="H98" s="45"/>
      <c r="I98" s="45"/>
      <c r="J98" s="40"/>
    </row>
    <row r="99" spans="4:10" ht="18.3" customHeight="1" x14ac:dyDescent="0.25">
      <c r="D99" s="56"/>
      <c r="E99" s="56"/>
      <c r="F99" s="56"/>
      <c r="G99" s="40"/>
      <c r="H99" s="45"/>
      <c r="I99" s="45"/>
      <c r="J99" s="40"/>
    </row>
    <row r="100" spans="4:10" ht="18.3" customHeight="1" x14ac:dyDescent="0.25">
      <c r="D100" s="56"/>
      <c r="E100" s="56"/>
      <c r="F100" s="56"/>
      <c r="G100" s="40"/>
      <c r="H100" s="45"/>
      <c r="I100" s="45"/>
      <c r="J100" s="40"/>
    </row>
    <row r="101" spans="4:10" ht="18.3" hidden="1" customHeight="1" x14ac:dyDescent="0.25">
      <c r="D101" s="56"/>
      <c r="E101" s="56"/>
      <c r="F101" s="56"/>
      <c r="G101" s="40"/>
      <c r="H101" s="45"/>
      <c r="I101" s="45"/>
      <c r="J101" s="40"/>
    </row>
    <row r="102" spans="4:10" ht="18.3" hidden="1" customHeight="1" x14ac:dyDescent="0.25">
      <c r="D102" s="56"/>
      <c r="E102" s="56"/>
      <c r="F102" s="56"/>
      <c r="G102" s="40"/>
      <c r="H102" s="45"/>
      <c r="I102" s="45"/>
      <c r="J102" s="40"/>
    </row>
    <row r="103" spans="4:10" ht="21.75" customHeight="1" x14ac:dyDescent="0.25">
      <c r="D103" s="56" t="s">
        <v>160</v>
      </c>
      <c r="E103" s="56"/>
      <c r="F103" s="56"/>
      <c r="G103" s="56"/>
      <c r="H103" s="45"/>
      <c r="I103" s="45"/>
      <c r="J103" s="40"/>
    </row>
    <row r="104" spans="4:10" ht="53.35" customHeight="1" x14ac:dyDescent="0.25">
      <c r="D104" s="94" t="s">
        <v>161</v>
      </c>
      <c r="E104" s="94"/>
      <c r="F104" s="94"/>
      <c r="G104" s="94"/>
      <c r="H104" s="94"/>
      <c r="I104" s="94"/>
      <c r="J104" s="94"/>
    </row>
    <row r="105" spans="4:10" ht="18.3" customHeight="1" x14ac:dyDescent="0.25">
      <c r="D105" s="75"/>
      <c r="E105" s="75"/>
      <c r="F105" s="75"/>
      <c r="G105" s="75"/>
      <c r="H105" s="75"/>
      <c r="I105" s="75"/>
      <c r="J105" s="75"/>
    </row>
    <row r="106" spans="4:10" ht="18.3" customHeight="1" x14ac:dyDescent="0.25">
      <c r="D106" s="76" t="s">
        <v>162</v>
      </c>
      <c r="E106" s="77"/>
      <c r="F106" s="77"/>
      <c r="G106" s="78"/>
      <c r="H106" s="79"/>
      <c r="I106" s="79"/>
      <c r="J106" s="80"/>
    </row>
    <row r="107" spans="4:10" ht="18.3" customHeight="1" x14ac:dyDescent="0.25">
      <c r="D107" s="95" t="s">
        <v>163</v>
      </c>
      <c r="E107" s="96"/>
      <c r="F107" s="96"/>
      <c r="G107" s="96"/>
      <c r="H107" s="96"/>
      <c r="I107" s="96"/>
      <c r="J107" s="96"/>
    </row>
    <row r="108" spans="4:10" ht="20.25" customHeight="1" x14ac:dyDescent="0.25">
      <c r="D108" s="81"/>
      <c r="E108" s="81"/>
      <c r="F108" s="81"/>
      <c r="G108" s="81"/>
      <c r="H108" s="81"/>
      <c r="I108" s="81"/>
      <c r="J108" s="81"/>
    </row>
    <row r="109" spans="4:10" ht="20.25" customHeight="1" x14ac:dyDescent="0.25">
      <c r="D109" s="81"/>
      <c r="E109" s="81"/>
      <c r="F109" s="81"/>
      <c r="G109" s="81"/>
      <c r="H109" s="81"/>
      <c r="I109" s="81"/>
      <c r="J109" s="81"/>
    </row>
    <row r="110" spans="4:10" ht="20.25" customHeight="1" x14ac:dyDescent="0.25">
      <c r="D110" s="81"/>
      <c r="E110" s="81"/>
      <c r="F110" s="81"/>
      <c r="G110" s="81"/>
      <c r="H110" s="81"/>
      <c r="I110" s="81"/>
      <c r="J110" s="81"/>
    </row>
    <row r="111" spans="4:10" ht="20.25" customHeight="1" x14ac:dyDescent="0.25">
      <c r="D111" s="81"/>
      <c r="E111" s="81"/>
      <c r="F111" s="81"/>
      <c r="G111" s="81"/>
      <c r="H111" s="81"/>
      <c r="I111" s="81"/>
      <c r="J111" s="81"/>
    </row>
    <row r="112" spans="4:10" ht="20.25" customHeight="1" x14ac:dyDescent="0.25">
      <c r="D112" s="81"/>
      <c r="E112" s="81"/>
      <c r="F112" s="81"/>
      <c r="G112" s="81"/>
      <c r="H112" s="81"/>
      <c r="I112" s="81"/>
      <c r="J112" s="81"/>
    </row>
    <row r="113" spans="4:7" ht="18.3" x14ac:dyDescent="0.4">
      <c r="D113" s="82" t="s">
        <v>164</v>
      </c>
      <c r="G113" s="1"/>
    </row>
  </sheetData>
  <mergeCells count="18">
    <mergeCell ref="D104:J104"/>
    <mergeCell ref="D107:J107"/>
    <mergeCell ref="J6:J7"/>
    <mergeCell ref="D56:I56"/>
    <mergeCell ref="E75:F75"/>
    <mergeCell ref="D82:H82"/>
    <mergeCell ref="D88:J88"/>
    <mergeCell ref="D89:J89"/>
    <mergeCell ref="D1:L1"/>
    <mergeCell ref="D2:L2"/>
    <mergeCell ref="D3:L3"/>
    <mergeCell ref="D4:L4"/>
    <mergeCell ref="D6:D7"/>
    <mergeCell ref="E6:E7"/>
    <mergeCell ref="F6:F7"/>
    <mergeCell ref="G6:G7"/>
    <mergeCell ref="H6:H7"/>
    <mergeCell ref="I6:I7"/>
  </mergeCells>
  <pageMargins left="0" right="0" top="0" bottom="0" header="0.3" footer="0.3"/>
  <pageSetup scale="28"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60D9-A2BA-4CC8-8D76-4E286FDE7052}">
  <dimension ref="A1:M19"/>
  <sheetViews>
    <sheetView workbookViewId="0">
      <selection activeCell="F19" sqref="F19"/>
    </sheetView>
  </sheetViews>
  <sheetFormatPr defaultRowHeight="14.4" x14ac:dyDescent="0.3"/>
  <sheetData>
    <row r="1" spans="1:13" x14ac:dyDescent="0.3">
      <c r="A1" s="103" t="s">
        <v>165</v>
      </c>
      <c r="B1" s="103"/>
      <c r="C1" s="103"/>
      <c r="D1" s="103"/>
      <c r="E1" s="103"/>
      <c r="F1" s="103"/>
      <c r="G1" s="103"/>
      <c r="H1" s="103"/>
      <c r="I1" s="103"/>
      <c r="J1" s="103"/>
      <c r="K1" s="103"/>
      <c r="L1" s="103"/>
      <c r="M1" s="103"/>
    </row>
    <row r="2" spans="1:13" x14ac:dyDescent="0.3">
      <c r="A2" t="s">
        <v>166</v>
      </c>
      <c r="H2" s="83"/>
    </row>
    <row r="3" spans="1:13" x14ac:dyDescent="0.3">
      <c r="A3" t="s">
        <v>167</v>
      </c>
      <c r="H3" s="83"/>
    </row>
    <row r="4" spans="1:13" x14ac:dyDescent="0.3">
      <c r="A4" t="s">
        <v>168</v>
      </c>
      <c r="H4" s="83"/>
    </row>
    <row r="5" spans="1:13" x14ac:dyDescent="0.3">
      <c r="A5" t="s">
        <v>169</v>
      </c>
      <c r="H5" s="83"/>
    </row>
    <row r="6" spans="1:13" x14ac:dyDescent="0.3">
      <c r="A6" t="s">
        <v>170</v>
      </c>
      <c r="H6" s="83"/>
    </row>
    <row r="7" spans="1:13" x14ac:dyDescent="0.3">
      <c r="A7" t="s">
        <v>171</v>
      </c>
      <c r="H7" s="83"/>
    </row>
    <row r="8" spans="1:13" x14ac:dyDescent="0.3">
      <c r="A8" t="s">
        <v>172</v>
      </c>
      <c r="H8" s="83"/>
    </row>
    <row r="9" spans="1:13" x14ac:dyDescent="0.3">
      <c r="A9" t="s">
        <v>173</v>
      </c>
      <c r="H9" s="83"/>
    </row>
    <row r="10" spans="1:13" x14ac:dyDescent="0.3">
      <c r="A10" t="s">
        <v>174</v>
      </c>
      <c r="H10" s="83"/>
    </row>
    <row r="11" spans="1:13" x14ac:dyDescent="0.3">
      <c r="A11" t="s">
        <v>175</v>
      </c>
      <c r="H11" s="83"/>
    </row>
    <row r="12" spans="1:13" x14ac:dyDescent="0.3">
      <c r="A12" t="s">
        <v>176</v>
      </c>
      <c r="H12" s="83"/>
    </row>
    <row r="13" spans="1:13" x14ac:dyDescent="0.3">
      <c r="H13" s="83"/>
    </row>
    <row r="14" spans="1:13" x14ac:dyDescent="0.3">
      <c r="A14" t="s">
        <v>177</v>
      </c>
      <c r="H14" s="83"/>
    </row>
    <row r="15" spans="1:13" x14ac:dyDescent="0.3">
      <c r="H15" s="83"/>
    </row>
    <row r="16" spans="1:13" x14ac:dyDescent="0.3">
      <c r="A16" t="s">
        <v>178</v>
      </c>
      <c r="H16" s="83"/>
    </row>
    <row r="17" spans="8:8" x14ac:dyDescent="0.3">
      <c r="H17" s="83"/>
    </row>
    <row r="18" spans="8:8" x14ac:dyDescent="0.3">
      <c r="H18" s="83"/>
    </row>
    <row r="19" spans="8:8" x14ac:dyDescent="0.3">
      <c r="H19" s="83"/>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30092022</dc:title>
  <dc:subject>HSBC Regular Savings Fund 30092022</dc:subject>
  <cp:keywords>HSBC Regular Savings Fund 30092022</cp:keywords>
  <dcterms:created xsi:type="dcterms:W3CDTF">2022-10-01T14:40:41Z</dcterms:created>
  <dcterms:modified xsi:type="dcterms:W3CDTF">2022-10-04T07:02:03Z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2022-10-01T14:41:51Z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640e1fb6-af52-42ed-af31-fbf806eb95e7</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2022-10-04T07:02:03Z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d257c8b6-98d3-4435-8c9a-7b250600db85</vt:lpwstr>
  </property>
  <property fmtid="{D5CDD505-2E9C-101B-9397-08002B2CF9AE}" pid="15" name="MSIP_Label_3486a02c-2dfb-4efe-823f-aa2d1f0e6ab7_ContentBits">
    <vt:lpwstr>2</vt:lpwstr>
  </property>
  <property fmtid="{D5CDD505-2E9C-101B-9397-08002B2CF9AE}" pid="16" name="Classification">
    <vt:lpwstr>PUBLIC</vt:lpwstr>
  </property>
</Properties>
</file>