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D4A271AE-61B8-4E22-BCC2-EB954643D344}" xr6:coauthVersionLast="47" xr6:coauthVersionMax="47" xr10:uidLastSave="{00000000-0000-0000-0000-000000000000}"/>
  <bookViews>
    <workbookView xWindow="-100" yWindow="-100" windowWidth="21467" windowHeight="11576" xr2:uid="{144ECE6B-693F-4745-B260-B78391E21461}"/>
  </bookViews>
  <sheets>
    <sheet name="HIF-IP" sheetId="1" r:id="rId1"/>
    <sheet name="Disclaimer" sheetId="2" r:id="rId2"/>
  </sheets>
  <externalReferences>
    <externalReference r:id="rId3"/>
  </externalReferences>
  <definedNames>
    <definedName name="_xlnm._FilterDatabase" localSheetId="0" hidden="1">'HIF-IP'!$D$6:$I$19</definedName>
    <definedName name="_xlnm.Print_Area" localSheetId="0">'HIF-IP'!$D$1:$L$68</definedName>
    <definedName name="SchemeDescription" localSheetId="0">'HIF-IP'!$V$1:$Y$14</definedName>
    <definedName name="SchemeDescription_2" localSheetId="0">'HIF-IP'!$D$32:$G$35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 r="F35" i="1" s="1"/>
  <c r="E34" i="1"/>
  <c r="F34" i="1" s="1"/>
  <c r="B27" i="1"/>
  <c r="E27" i="1" s="1"/>
  <c r="A27" i="1"/>
  <c r="B26" i="1"/>
  <c r="M26" i="1" s="1"/>
  <c r="N26" i="1" s="1"/>
  <c r="A26" i="1"/>
  <c r="E25" i="1"/>
  <c r="B25" i="1"/>
  <c r="M25" i="1" s="1"/>
  <c r="N25" i="1" s="1"/>
  <c r="A25" i="1"/>
  <c r="B24" i="1"/>
  <c r="E24" i="1" s="1"/>
  <c r="A24" i="1"/>
  <c r="M24" i="1" l="1"/>
  <c r="N24" i="1" s="1"/>
  <c r="E26" i="1"/>
  <c r="M27" i="1"/>
  <c r="N27" i="1" s="1"/>
</calcChain>
</file>

<file path=xl/sharedStrings.xml><?xml version="1.0" encoding="utf-8"?>
<sst xmlns="http://schemas.openxmlformats.org/spreadsheetml/2006/main" count="97" uniqueCount="87">
  <si>
    <t>HSBC Mutual Fund</t>
  </si>
  <si>
    <t>HSBC Debt Fund</t>
  </si>
  <si>
    <t xml:space="preserve">  (An open ended medium to long term debt scheme investing in instruments such that the Macaulay duration of the portfolio is between 4 years to 7 years. Please refer Page no. 9 of the SID for explanation on Macaulay duration. Relatively high interest rate risk and moderate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</si>
  <si>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</si>
  <si>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</si>
  <si>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</si>
  <si>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</si>
  <si>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</si>
  <si>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</si>
  <si>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</si>
  <si>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</si>
  <si>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</si>
  <si>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</si>
  <si>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</si>
  <si>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</si>
  <si>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</si>
  <si>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GOI 07.17% 08JAN28</t>
  </si>
  <si>
    <t>IN0020170174</t>
  </si>
  <si>
    <t>Sovereign</t>
  </si>
  <si>
    <t>7.38% GOI 20JUN2027</t>
  </si>
  <si>
    <t>IN0020220037</t>
  </si>
  <si>
    <t>5.63% GOI 12APR2026</t>
  </si>
  <si>
    <t>IN0020210012</t>
  </si>
  <si>
    <t>7.10% GOVERNMENT OF INDIA 18APR29</t>
  </si>
  <si>
    <t>IN0020220011</t>
  </si>
  <si>
    <t>07.26% GS 2029</t>
  </si>
  <si>
    <t>IN0020180454</t>
  </si>
  <si>
    <t>Total</t>
  </si>
  <si>
    <t>Treps</t>
  </si>
  <si>
    <t>Net Current Assets (including cash &amp; bank balances)</t>
  </si>
  <si>
    <t>Total Net Assets as on 30-SEPTEMBER-2022</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</si>
  <si>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</si>
  <si>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</si>
  <si>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</si>
  <si>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</si>
  <si>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</si>
  <si>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</si>
  <si>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</si>
  <si>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</si>
  <si>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</si>
  <si>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</si>
  <si>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HDINCFG</t>
  </si>
  <si>
    <t>Growth Option ****</t>
  </si>
  <si>
    <t>HDINCFQD</t>
  </si>
  <si>
    <t>Quarterly IDCW Option ****</t>
  </si>
  <si>
    <t>HDINCFGDP</t>
  </si>
  <si>
    <t>Direct Plan - Growth Option</t>
  </si>
  <si>
    <t>HDINCFQDP</t>
  </si>
  <si>
    <t>Direct Plan - Quarterly IDCW Option</t>
  </si>
  <si>
    <t>**** Earlier known as Regular Plan</t>
  </si>
  <si>
    <t>(3) The total outstanding exposure in derivative instruments as on September 30, 2022 is Nil.</t>
  </si>
  <si>
    <t>(4) The total market value of investments in foreign securities / American Depositary Receipts / Global Depositary Receipts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</si>
  <si>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</si>
  <si>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</si>
  <si>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</si>
  <si>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</si>
  <si>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 xml:space="preserve">## Plan(s) discontinued from accepting subscriptions w.e.f. October 01, 2012 </t>
  </si>
  <si>
    <t>(6) No bonus was declared during the half-year period ended September 30, 2022.</t>
  </si>
  <si>
    <t>(7) The Average Maturity Period of the Portfolio has been 58.49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</si>
  <si>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</si>
  <si>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</si>
  <si>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</si>
  <si>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</si>
  <si>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</si>
  <si>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</si>
  <si>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</si>
  <si>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4 year to 7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</si>
  <si>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</si>
  <si>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</si>
  <si>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</si>
  <si>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 xml:space="preserve">Scheme Benchmark : CRISIL Medium to Long Duration Fund BIII Index						</t>
  </si>
  <si>
    <t>Mutual fund investments are subject to market risks, read all scheme related documents carefully.</t>
  </si>
  <si>
    <t>Scheme Benchmark : CRISIL Medium to Long Duration Fund BIII Index</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</si>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</sst>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10"/>
      <color theme="1"/>
      <name val="Arial"/>
      <family val="2"/>
    </font>
    <font>
      <b/>
      <u/>
      <sz val="9"/>
      <color rgb="FF333333"/>
      <name val="Arial"/>
      <family val="2"/>
    </font>
    <font>
      <sz val="9"/>
      <color rgb="FF333333"/>
      <name val="Arial"/>
      <family val="2"/>
    </font>
    <font>
      <b/>
      <sz val="10"/>
      <color theme="1"/>
      <name val="Arial"/>
      <family val="2"/>
    </font>
    <font>
      <b/>
      <sz val="10"/>
      <name val="Arial"/>
      <family val="2"/>
    </font>
    <font>
      <sz val="10"/>
      <name val="Arial"/>
      <family val="2"/>
    </font>
    <font>
      <sz val="9"/>
      <name val="Arial"/>
      <family val="2"/>
    </font>
    <font>
      <sz val="9"/>
      <color theme="1"/>
      <name val="Arial"/>
      <family val="2"/>
    </font>
    <font>
      <b/>
      <sz val="9"/>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indexed="64"/>
      </right>
      <top style="thin">
        <color indexed="64"/>
      </top>
      <bottom/>
      <diagonal/>
    </border>
  </borders>
  <cellStyleXfs count="3">
    <xf numFmtId="0" fontId="0" fillId="0" borderId="0"/>
    <xf numFmtId="167" fontId="1" fillId="0" borderId="0" applyFont="0" applyFill="0" applyBorder="0" applyAlignment="0" applyProtection="0"/>
    <xf numFmtId="0" fontId="9" fillId="0" borderId="0"/>
  </cellStyleXfs>
  <cellXfs count="101">
    <xf numFmtId="0" fontId="0" fillId="0" borderId="0" xfId="0"/>
    <xf numFmtId="0" fontId="4" fillId="3" borderId="0" xfId="0" applyFont="1" applyFill="1"/>
    <xf numFmtId="4" fontId="4" fillId="3" borderId="0" xfId="0" applyNumberFormat="1" applyFont="1" applyFill="1"/>
    <xf numFmtId="43" fontId="4" fillId="3" borderId="0" xfId="0" applyNumberFormat="1" applyFont="1" applyFill="1"/>
    <xf numFmtId="49" fontId="3" fillId="4" borderId="5" xfId="0" applyNumberFormat="1" applyFont="1" applyFill="1" applyBorder="1" applyAlignment="1">
      <alignment horizontal="right"/>
    </xf>
    <xf numFmtId="0" fontId="3" fillId="4" borderId="6" xfId="0" applyFont="1" applyFill="1" applyBorder="1" applyAlignment="1">
      <alignment horizontal="left"/>
    </xf>
    <xf numFmtId="49" fontId="3" fillId="4" borderId="7" xfId="0" applyNumberFormat="1" applyFont="1" applyFill="1" applyBorder="1" applyAlignment="1">
      <alignment horizontal="center"/>
    </xf>
    <xf numFmtId="49" fontId="3" fillId="4" borderId="8" xfId="0" applyNumberFormat="1" applyFont="1" applyFill="1" applyBorder="1" applyAlignment="1">
      <alignment horizontal="center"/>
    </xf>
    <xf numFmtId="49" fontId="5" fillId="4" borderId="1" xfId="0" applyNumberFormat="1" applyFont="1" applyFill="1" applyBorder="1" applyAlignment="1">
      <alignment horizontal="left"/>
    </xf>
    <xf numFmtId="0" fontId="6" fillId="4" borderId="1" xfId="0" applyFont="1" applyFill="1" applyBorder="1" applyAlignment="1">
      <alignment horizontal="left"/>
    </xf>
    <xf numFmtId="0" fontId="6" fillId="4" borderId="2" xfId="0" applyFont="1" applyFill="1" applyBorder="1" applyAlignment="1">
      <alignment horizontal="left"/>
    </xf>
    <xf numFmtId="0" fontId="6" fillId="4" borderId="4" xfId="0" applyFont="1" applyFill="1" applyBorder="1" applyAlignment="1">
      <alignment horizontal="left"/>
    </xf>
    <xf numFmtId="49" fontId="3" fillId="2" borderId="1" xfId="0" applyNumberFormat="1" applyFont="1" applyFill="1" applyBorder="1" applyAlignment="1">
      <alignment horizontal="left"/>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4" xfId="0" applyFont="1" applyFill="1" applyBorder="1" applyAlignment="1">
      <alignment horizontal="left"/>
    </xf>
    <xf numFmtId="49" fontId="6" fillId="4" borderId="1" xfId="0" applyNumberFormat="1" applyFont="1" applyFill="1" applyBorder="1" applyAlignment="1">
      <alignment horizontal="left"/>
    </xf>
    <xf numFmtId="4" fontId="6" fillId="4" borderId="1" xfId="0" applyNumberFormat="1" applyFont="1" applyFill="1" applyBorder="1" applyAlignment="1">
      <alignment horizontal="right"/>
    </xf>
    <xf numFmtId="164" fontId="6" fillId="4" borderId="1" xfId="0" applyNumberFormat="1" applyFont="1" applyFill="1" applyBorder="1" applyAlignment="1">
      <alignment horizontal="right"/>
    </xf>
    <xf numFmtId="2" fontId="6" fillId="4" borderId="1" xfId="0" applyNumberFormat="1" applyFont="1" applyFill="1" applyBorder="1" applyAlignment="1">
      <alignment horizontal="right"/>
    </xf>
    <xf numFmtId="49" fontId="3" fillId="4" borderId="1" xfId="0" applyNumberFormat="1" applyFont="1" applyFill="1" applyBorder="1" applyAlignment="1">
      <alignment horizontal="left"/>
    </xf>
    <xf numFmtId="0" fontId="3" fillId="4" borderId="1" xfId="0" applyFont="1" applyFill="1" applyBorder="1" applyAlignment="1">
      <alignment horizontal="left"/>
    </xf>
    <xf numFmtId="4" fontId="3"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0" fontId="3" fillId="4" borderId="2" xfId="0" applyFont="1" applyFill="1" applyBorder="1" applyAlignment="1">
      <alignment horizontal="left"/>
    </xf>
    <xf numFmtId="0" fontId="3" fillId="4" borderId="4" xfId="0" applyFont="1" applyFill="1" applyBorder="1" applyAlignment="1">
      <alignment horizontal="left"/>
    </xf>
    <xf numFmtId="2" fontId="3" fillId="4" borderId="1" xfId="0" applyNumberFormat="1" applyFont="1" applyFill="1" applyBorder="1" applyAlignment="1">
      <alignment horizontal="right"/>
    </xf>
    <xf numFmtId="49" fontId="6" fillId="4" borderId="9" xfId="0" applyNumberFormat="1" applyFont="1" applyFill="1" applyBorder="1" applyAlignment="1">
      <alignment horizontal="left"/>
    </xf>
    <xf numFmtId="0" fontId="7" fillId="3" borderId="0" xfId="0" applyFont="1" applyFill="1"/>
    <xf numFmtId="4" fontId="7" fillId="3" borderId="0" xfId="0" applyNumberFormat="1" applyFont="1" applyFill="1"/>
    <xf numFmtId="43" fontId="7" fillId="3" borderId="0" xfId="0" applyNumberFormat="1" applyFont="1" applyFill="1"/>
    <xf numFmtId="0" fontId="8" fillId="0" borderId="10" xfId="0" quotePrefix="1" applyFont="1" applyBorder="1" applyAlignment="1">
      <alignment vertical="top" readingOrder="1"/>
    </xf>
    <xf numFmtId="0" fontId="0" fillId="0" borderId="0" xfId="0" applyAlignment="1">
      <alignment vertical="top" readingOrder="1"/>
    </xf>
    <xf numFmtId="43" fontId="0" fillId="0" borderId="0" xfId="0" applyNumberFormat="1" applyAlignment="1">
      <alignment vertical="top" readingOrder="1"/>
    </xf>
    <xf numFmtId="43" fontId="9" fillId="0" borderId="0" xfId="2" applyNumberFormat="1" applyAlignment="1">
      <alignment vertical="top" readingOrder="1"/>
    </xf>
    <xf numFmtId="4" fontId="11" fillId="3" borderId="0" xfId="0" applyNumberFormat="1" applyFont="1" applyFill="1"/>
    <xf numFmtId="0" fontId="11" fillId="3" borderId="0" xfId="0" applyFont="1" applyFill="1"/>
    <xf numFmtId="0" fontId="10" fillId="0" borderId="11" xfId="0" applyFont="1" applyBorder="1" applyAlignment="1">
      <alignment horizontal="left" vertical="top" readingOrder="1"/>
    </xf>
    <xf numFmtId="0" fontId="10" fillId="0" borderId="12" xfId="0" applyFont="1" applyBorder="1" applyAlignment="1">
      <alignment horizontal="left" vertical="top" readingOrder="1"/>
    </xf>
    <xf numFmtId="43" fontId="10" fillId="0" borderId="0" xfId="2" applyNumberFormat="1" applyFont="1" applyAlignment="1">
      <alignment vertical="top" readingOrder="1"/>
    </xf>
    <xf numFmtId="43" fontId="11" fillId="3" borderId="0" xfId="0" applyNumberFormat="1" applyFont="1" applyFill="1"/>
    <xf numFmtId="0" fontId="12" fillId="0" borderId="13" xfId="0" applyFont="1" applyBorder="1" applyAlignment="1">
      <alignment horizontal="left" vertical="top" readingOrder="1"/>
    </xf>
    <xf numFmtId="0" fontId="12" fillId="0" borderId="14" xfId="0" applyFont="1" applyBorder="1" applyAlignment="1">
      <alignment horizontal="center" vertical="top" wrapText="1" readingOrder="1"/>
    </xf>
    <xf numFmtId="0" fontId="12" fillId="0" borderId="15" xfId="0" applyFont="1" applyBorder="1" applyAlignment="1">
      <alignment horizontal="center" vertical="top" wrapText="1" readingOrder="1"/>
    </xf>
    <xf numFmtId="0" fontId="10" fillId="0" borderId="16" xfId="0" applyFont="1" applyBorder="1" applyAlignment="1">
      <alignment horizontal="left" vertical="top" readingOrder="1"/>
    </xf>
    <xf numFmtId="165" fontId="11" fillId="0" borderId="14" xfId="0" applyNumberFormat="1" applyFont="1" applyBorder="1" applyAlignment="1">
      <alignment horizontal="center"/>
    </xf>
    <xf numFmtId="0" fontId="10" fillId="0" borderId="10" xfId="0" applyFont="1" applyBorder="1" applyAlignment="1">
      <alignment horizontal="left" vertical="top" readingOrder="1"/>
    </xf>
    <xf numFmtId="165" fontId="11" fillId="0" borderId="17" xfId="0" applyNumberFormat="1" applyFont="1" applyBorder="1" applyAlignment="1">
      <alignment horizontal="center"/>
    </xf>
    <xf numFmtId="165" fontId="11" fillId="0" borderId="18" xfId="0" applyNumberFormat="1" applyFont="1" applyBorder="1" applyAlignment="1">
      <alignment horizontal="center"/>
    </xf>
    <xf numFmtId="0" fontId="10" fillId="0" borderId="0" xfId="0" applyFont="1" applyAlignment="1">
      <alignment horizontal="left" vertical="top" readingOrder="1"/>
    </xf>
    <xf numFmtId="165" fontId="11" fillId="0" borderId="0" xfId="0" applyNumberFormat="1" applyFont="1" applyAlignment="1">
      <alignment horizontal="center"/>
    </xf>
    <xf numFmtId="43" fontId="11" fillId="0" borderId="0" xfId="0" applyNumberFormat="1" applyFont="1"/>
    <xf numFmtId="0" fontId="12" fillId="3" borderId="16" xfId="0" applyFont="1" applyFill="1" applyBorder="1" applyAlignment="1">
      <alignment horizontal="left" vertical="top" readingOrder="1"/>
    </xf>
    <xf numFmtId="0" fontId="12" fillId="3" borderId="11" xfId="0" applyFont="1" applyFill="1" applyBorder="1" applyAlignment="1">
      <alignment horizontal="left" vertical="top" readingOrder="1"/>
    </xf>
    <xf numFmtId="166" fontId="12" fillId="3" borderId="14" xfId="0" applyNumberFormat="1" applyFont="1" applyFill="1" applyBorder="1" applyAlignment="1">
      <alignment horizontal="center" vertical="top" readingOrder="1"/>
    </xf>
    <xf numFmtId="166" fontId="12" fillId="3" borderId="14" xfId="0" applyNumberFormat="1" applyFont="1" applyFill="1" applyBorder="1" applyAlignment="1">
      <alignment vertical="top" readingOrder="1"/>
    </xf>
    <xf numFmtId="0" fontId="10" fillId="3" borderId="16" xfId="0" applyFont="1" applyFill="1" applyBorder="1" applyAlignment="1">
      <alignment horizontal="left" vertical="top" readingOrder="1"/>
    </xf>
    <xf numFmtId="168" fontId="10" fillId="3" borderId="16" xfId="1" quotePrefix="1" applyNumberFormat="1" applyFont="1" applyFill="1" applyBorder="1" applyAlignment="1">
      <alignment horizontal="center" vertical="center" readingOrder="1"/>
    </xf>
    <xf numFmtId="168" fontId="10" fillId="3" borderId="14" xfId="1" quotePrefix="1" applyNumberFormat="1" applyFont="1" applyFill="1" applyBorder="1" applyAlignment="1">
      <alignment horizontal="center" vertical="center" readingOrder="1"/>
    </xf>
    <xf numFmtId="0" fontId="10" fillId="3" borderId="11" xfId="0" applyFont="1" applyFill="1" applyBorder="1" applyAlignment="1">
      <alignment horizontal="left" vertical="top" readingOrder="1"/>
    </xf>
    <xf numFmtId="168" fontId="10" fillId="3" borderId="11" xfId="1" quotePrefix="1" applyNumberFormat="1" applyFont="1" applyFill="1" applyBorder="1" applyAlignment="1">
      <alignment horizontal="center" vertical="center" readingOrder="1"/>
    </xf>
    <xf numFmtId="168" fontId="10" fillId="3" borderId="18" xfId="1" quotePrefix="1" applyNumberFormat="1" applyFont="1" applyFill="1" applyBorder="1" applyAlignment="1">
      <alignment horizontal="center" vertical="center" readingOrder="1"/>
    </xf>
    <xf numFmtId="0" fontId="10" fillId="3" borderId="10" xfId="0" applyFont="1" applyFill="1" applyBorder="1" applyAlignment="1">
      <alignment horizontal="left" vertical="top" readingOrder="1"/>
    </xf>
    <xf numFmtId="0" fontId="10" fillId="3" borderId="10" xfId="0" quotePrefix="1" applyFont="1" applyFill="1" applyBorder="1" applyAlignment="1">
      <alignment horizontal="left" vertical="top" readingOrder="1"/>
    </xf>
    <xf numFmtId="0" fontId="4" fillId="0" borderId="0" xfId="0" applyFont="1"/>
    <xf numFmtId="0" fontId="11" fillId="0" borderId="0" xfId="0" applyFont="1"/>
    <xf numFmtId="4" fontId="11" fillId="0" borderId="0" xfId="0" applyNumberFormat="1" applyFont="1"/>
    <xf numFmtId="0" fontId="10" fillId="0" borderId="0" xfId="2" applyFont="1" applyAlignment="1">
      <alignment vertical="top" readingOrder="1"/>
    </xf>
    <xf numFmtId="0" fontId="11" fillId="3" borderId="0" xfId="0" applyFont="1" applyFill="1" applyAlignment="1">
      <alignment vertical="top"/>
    </xf>
    <xf numFmtId="0" fontId="10" fillId="0" borderId="10" xfId="0" applyFont="1" applyBorder="1" applyAlignment="1">
      <alignment horizontal="left" vertical="top" wrapText="1" readingOrder="1"/>
    </xf>
    <xf numFmtId="0" fontId="11" fillId="3" borderId="0" xfId="0" applyFont="1" applyFill="1" applyAlignment="1">
      <alignment horizontal="left" wrapText="1"/>
    </xf>
    <xf numFmtId="0" fontId="13" fillId="0" borderId="0" xfId="2" applyFont="1" applyAlignment="1">
      <alignment horizontal="left" vertical="top" wrapText="1"/>
    </xf>
    <xf numFmtId="0" fontId="11" fillId="0" borderId="0" xfId="0" applyFont="1" applyAlignment="1">
      <alignment vertical="top"/>
    </xf>
    <xf numFmtId="4" fontId="11" fillId="0" borderId="0" xfId="0" applyNumberFormat="1" applyFont="1" applyAlignment="1">
      <alignment vertical="top"/>
    </xf>
    <xf numFmtId="43" fontId="11" fillId="0" borderId="0" xfId="0" applyNumberFormat="1" applyFont="1" applyAlignment="1">
      <alignment vertical="top"/>
    </xf>
    <xf numFmtId="4" fontId="11" fillId="0" borderId="0" xfId="1" applyNumberFormat="1" applyFont="1" applyFill="1" applyAlignment="1">
      <alignment vertical="top"/>
    </xf>
    <xf numFmtId="0" fontId="4" fillId="3" borderId="0" xfId="0" applyFont="1" applyFill="1" applyAlignment="1">
      <alignment horizontal="left" wrapText="1"/>
    </xf>
    <xf numFmtId="0" fontId="14" fillId="3" borderId="0" xfId="0" applyFont="1" applyFill="1"/>
    <xf numFmtId="4" fontId="0" fillId="0" borderId="0" xfId="0" applyNumberFormat="1"/>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3" borderId="0" xfId="0" applyFont="1" applyFill="1" applyAlignment="1">
      <alignment horizontal="left" wrapText="1"/>
    </xf>
    <xf numFmtId="0" fontId="12" fillId="0" borderId="10" xfId="2" applyFont="1" applyBorder="1" applyAlignment="1">
      <alignment horizontal="left" vertical="top" readingOrder="1"/>
    </xf>
    <xf numFmtId="0" fontId="12" fillId="0" borderId="0" xfId="2" applyFont="1" applyAlignment="1">
      <alignment horizontal="left" vertical="top" readingOrder="1"/>
    </xf>
    <xf numFmtId="49" fontId="3" fillId="4" borderId="1" xfId="0" applyNumberFormat="1" applyFont="1" applyFill="1" applyBorder="1" applyAlignment="1">
      <alignment horizontal="center" wrapText="1"/>
    </xf>
    <xf numFmtId="0" fontId="10" fillId="3" borderId="10" xfId="0" applyFont="1" applyFill="1" applyBorder="1" applyAlignment="1">
      <alignment horizontal="left" vertical="top" wrapText="1" readingOrder="1"/>
    </xf>
    <xf numFmtId="0" fontId="10" fillId="3" borderId="0" xfId="0" applyFont="1" applyFill="1" applyAlignment="1">
      <alignment horizontal="left" vertical="top" wrapText="1" readingOrder="1"/>
    </xf>
    <xf numFmtId="0" fontId="12" fillId="3" borderId="16" xfId="0" applyFont="1" applyFill="1" applyBorder="1" applyAlignment="1">
      <alignment horizontal="center" vertical="top" readingOrder="1"/>
    </xf>
    <xf numFmtId="0" fontId="12" fillId="3" borderId="19" xfId="0" applyFont="1" applyFill="1" applyBorder="1" applyAlignment="1">
      <alignment horizontal="center" vertical="top" readingOrder="1"/>
    </xf>
    <xf numFmtId="0" fontId="10" fillId="0" borderId="10" xfId="0" applyFont="1" applyBorder="1" applyAlignment="1">
      <alignment horizontal="left" vertical="top" readingOrder="1"/>
    </xf>
    <xf numFmtId="0" fontId="10" fillId="0" borderId="0" xfId="0" applyFont="1" applyAlignment="1">
      <alignment horizontal="left" vertical="top" readingOrder="1"/>
    </xf>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center"/>
    </xf>
    <xf numFmtId="49" fontId="3" fillId="4" borderId="1" xfId="0" applyNumberFormat="1" applyFont="1" applyFill="1" applyBorder="1" applyAlignment="1">
      <alignment horizontal="center"/>
    </xf>
    <xf numFmtId="0" fontId="3" fillId="4" borderId="1" xfId="0" applyFont="1" applyFill="1" applyBorder="1" applyAlignment="1">
      <alignment horizontal="center" wrapText="1"/>
    </xf>
    <xf numFmtId="0" fontId="2" fillId="5" borderId="15" xfId="0" applyFont="1" applyFill="1" applyBorder="1" applyAlignment="1">
      <alignment horizontal="center"/>
    </xf>
  </cellXfs>
  <cellStyles count="3">
    <cellStyle name="Comma" xfId="1" builtinId="3"/>
    <cellStyle name="Normal" xfId="0" builtinId="0"/>
    <cellStyle name="Normal 2" xfId="2" xr:uid="{EEC3E2D0-94BC-485B-80E9-1642294B92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304799</xdr:colOff>
      <xdr:row>47</xdr:row>
      <xdr:rowOff>142875</xdr:rowOff>
    </xdr:from>
    <xdr:to>
      <xdr:col>3</xdr:col>
      <xdr:colOff>2114550</xdr:colOff>
      <xdr:row>56</xdr:row>
      <xdr:rowOff>9525</xdr:rowOff>
    </xdr:to>
    <xdr:pic>
      <xdr:nvPicPr>
        <xdr:cNvPr id="2" name="Picture 1">
          <a:extLst>
            <a:ext uri="{FF2B5EF4-FFF2-40B4-BE49-F238E27FC236}">
              <a16:creationId xmlns:a16="http://schemas.microsoft.com/office/drawing/2014/main" id="{0C749F53-9400-45AD-A769-3E5DFAB10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11268075"/>
          <a:ext cx="1809751"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225425</xdr:colOff>
      <xdr:row>62</xdr:row>
      <xdr:rowOff>31749</xdr:rowOff>
    </xdr:from>
    <xdr:to>
      <xdr:col>3</xdr:col>
      <xdr:colOff>2387601</xdr:colOff>
      <xdr:row>66</xdr:row>
      <xdr:rowOff>184150</xdr:rowOff>
    </xdr:to>
    <xdr:pic>
      <xdr:nvPicPr>
        <xdr:cNvPr id="3" name="Graphic 5">
          <a:extLst>
            <a:ext uri="{FF2B5EF4-FFF2-40B4-BE49-F238E27FC236}">
              <a16:creationId xmlns:a16="http://schemas.microsoft.com/office/drawing/2014/main" id="{B23163B1-716B-49E6-BA5F-FED3E2D752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225425" y="14262099"/>
          <a:ext cx="2162176" cy="1143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0B467C3-F4A3-4A2A-AEBE-59CA779EC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9DF3-FFCD-4265-BA2E-DC344132DB23}">
  <sheetPr>
    <pageSetUpPr fitToPage="1"/>
  </sheetPr>
  <dimension ref="A1:N74"/>
  <sheetViews>
    <sheetView showGridLines="0" tabSelected="1" view="pageBreakPreview" topLeftCell="D1" zoomScaleNormal="100" zoomScaleSheetLayoutView="100" workbookViewId="0">
      <selection activeCell="D2" sqref="D2:L2"/>
    </sheetView>
  </sheetViews>
  <sheetFormatPr defaultColWidth="9.09765625" defaultRowHeight="12.75" x14ac:dyDescent="0.25"/>
  <cols>
    <col min="1" max="2" width="0" style="1" hidden="1" customWidth="1"/>
    <col min="3" max="3" width="11.296875" style="1" hidden="1" customWidth="1"/>
    <col min="4" max="4" width="65.8984375" style="1" customWidth="1"/>
    <col min="5" max="5" width="17.8984375" style="1" customWidth="1"/>
    <col min="6" max="6" width="16.8984375" style="1" customWidth="1"/>
    <col min="7" max="7" width="11.8984375" style="2" bestFit="1" customWidth="1"/>
    <col min="8" max="9" width="12.8984375" style="3" bestFit="1" customWidth="1"/>
    <col min="10" max="10" width="12.8984375" style="2" customWidth="1"/>
    <col min="11" max="12" width="9.09765625" style="1"/>
    <col min="13" max="14" width="0" style="1" hidden="1" customWidth="1"/>
    <col min="15" max="21" width="9.09765625" style="1"/>
    <col min="22" max="22" width="107.8984375" style="1" bestFit="1" customWidth="1"/>
    <col min="23" max="16384" width="9.09765625" style="1"/>
  </cols>
  <sheetData>
    <row r="1" spans="4:12" ht="18.149999999999999" customHeight="1" x14ac:dyDescent="0.25">
      <c r="D1" s="91" t="s">
        <v>0</v>
      </c>
      <c r="E1" s="91"/>
      <c r="F1" s="91"/>
      <c r="G1" s="91"/>
      <c r="H1" s="91"/>
      <c r="I1" s="91"/>
      <c r="J1" s="91"/>
      <c r="K1" s="91"/>
      <c r="L1" s="91"/>
    </row>
    <row r="2" spans="4:12" ht="18.149999999999999" customHeight="1" x14ac:dyDescent="0.25">
      <c r="D2" s="91" t="s">
        <v>1</v>
      </c>
      <c r="E2" s="91"/>
      <c r="F2" s="91"/>
      <c r="G2" s="91"/>
      <c r="H2" s="91"/>
      <c r="I2" s="91"/>
      <c r="J2" s="91"/>
      <c r="K2" s="91"/>
      <c r="L2" s="91"/>
    </row>
    <row r="3" spans="4:12" ht="32.950000000000003" customHeight="1" x14ac:dyDescent="0.25">
      <c r="D3" s="92" t="s">
        <v>2</v>
      </c>
      <c r="E3" s="93"/>
      <c r="F3" s="93"/>
      <c r="G3" s="93"/>
      <c r="H3" s="93"/>
      <c r="I3" s="93"/>
      <c r="J3" s="93"/>
      <c r="K3" s="93"/>
      <c r="L3" s="94"/>
    </row>
    <row r="4" spans="4:12" ht="18.149999999999999" customHeight="1" x14ac:dyDescent="0.25">
      <c r="D4" s="95" t="s">
        <v>3</v>
      </c>
      <c r="E4" s="96"/>
      <c r="F4" s="96"/>
      <c r="G4" s="96"/>
      <c r="H4" s="96"/>
      <c r="I4" s="96"/>
      <c r="J4" s="96"/>
      <c r="K4" s="96"/>
      <c r="L4" s="97"/>
    </row>
    <row r="5" spans="4:12" ht="18.149999999999999" customHeight="1" x14ac:dyDescent="0.25"/>
    <row r="6" spans="4:12" ht="18.149999999999999" customHeight="1" x14ac:dyDescent="0.25">
      <c r="D6" s="98" t="s">
        <v>4</v>
      </c>
      <c r="E6" s="98" t="s">
        <v>5</v>
      </c>
      <c r="F6" s="98" t="s">
        <v>6</v>
      </c>
      <c r="G6" s="98" t="s">
        <v>7</v>
      </c>
      <c r="H6" s="99" t="s">
        <v>8</v>
      </c>
      <c r="I6" s="84" t="s">
        <v>9</v>
      </c>
      <c r="J6" s="84" t="s">
        <v>10</v>
      </c>
      <c r="K6" s="4" t="s">
        <v>11</v>
      </c>
      <c r="L6" s="5"/>
    </row>
    <row r="7" spans="4:12" ht="18.149999999999999" customHeight="1" x14ac:dyDescent="0.25">
      <c r="D7" s="98"/>
      <c r="E7" s="98"/>
      <c r="F7" s="98"/>
      <c r="G7" s="98"/>
      <c r="H7" s="99"/>
      <c r="I7" s="84"/>
      <c r="J7" s="84"/>
      <c r="K7" s="6" t="s">
        <v>12</v>
      </c>
      <c r="L7" s="7" t="s">
        <v>13</v>
      </c>
    </row>
    <row r="8" spans="4:12" ht="18.149999999999999" customHeight="1" x14ac:dyDescent="0.25">
      <c r="D8" s="8" t="s">
        <v>14</v>
      </c>
      <c r="E8" s="9"/>
      <c r="F8" s="9"/>
      <c r="G8" s="9"/>
      <c r="H8" s="9"/>
      <c r="I8" s="9"/>
      <c r="J8" s="9"/>
      <c r="K8" s="10"/>
      <c r="L8" s="11"/>
    </row>
    <row r="9" spans="4:12" ht="18.149999999999999" customHeight="1" x14ac:dyDescent="0.25">
      <c r="D9" s="12" t="s">
        <v>15</v>
      </c>
      <c r="E9" s="13"/>
      <c r="F9" s="13"/>
      <c r="G9" s="13"/>
      <c r="H9" s="13"/>
      <c r="I9" s="13"/>
      <c r="J9" s="13"/>
      <c r="K9" s="14"/>
      <c r="L9" s="15"/>
    </row>
    <row r="10" spans="4:12" ht="18.149999999999999" customHeight="1" x14ac:dyDescent="0.25">
      <c r="D10" s="16" t="s">
        <v>16</v>
      </c>
      <c r="E10" s="16" t="s">
        <v>17</v>
      </c>
      <c r="F10" s="16" t="s">
        <v>18</v>
      </c>
      <c r="G10" s="17">
        <v>1250000</v>
      </c>
      <c r="H10" s="17">
        <v>1262.9072917000001</v>
      </c>
      <c r="I10" s="18">
        <v>0.31119999999999998</v>
      </c>
      <c r="J10" s="19">
        <v>7.3102999999999998</v>
      </c>
      <c r="K10" s="10"/>
      <c r="L10" s="11"/>
    </row>
    <row r="11" spans="4:12" ht="18.149999999999999" customHeight="1" x14ac:dyDescent="0.25">
      <c r="D11" s="16" t="s">
        <v>19</v>
      </c>
      <c r="E11" s="16" t="s">
        <v>20</v>
      </c>
      <c r="F11" s="16" t="s">
        <v>18</v>
      </c>
      <c r="G11" s="17">
        <v>800000</v>
      </c>
      <c r="H11" s="17">
        <v>818.53120000000001</v>
      </c>
      <c r="I11" s="18">
        <v>0.20169999999999999</v>
      </c>
      <c r="J11" s="19">
        <v>7.3132999999999999</v>
      </c>
      <c r="K11" s="10"/>
      <c r="L11" s="11"/>
    </row>
    <row r="12" spans="4:12" ht="18.149999999999999" customHeight="1" x14ac:dyDescent="0.25">
      <c r="D12" s="16" t="s">
        <v>21</v>
      </c>
      <c r="E12" s="16" t="s">
        <v>22</v>
      </c>
      <c r="F12" s="16" t="s">
        <v>18</v>
      </c>
      <c r="G12" s="17">
        <v>800000</v>
      </c>
      <c r="H12" s="17">
        <v>781.81497779999995</v>
      </c>
      <c r="I12" s="18">
        <v>0.19270000000000001</v>
      </c>
      <c r="J12" s="19">
        <v>7.2317</v>
      </c>
      <c r="K12" s="10"/>
      <c r="L12" s="11"/>
    </row>
    <row r="13" spans="4:12" ht="18.149999999999999" customHeight="1" x14ac:dyDescent="0.25">
      <c r="D13" s="16" t="s">
        <v>23</v>
      </c>
      <c r="E13" s="16" t="s">
        <v>24</v>
      </c>
      <c r="F13" s="16" t="s">
        <v>18</v>
      </c>
      <c r="G13" s="17">
        <v>500000</v>
      </c>
      <c r="H13" s="17">
        <v>509.02361109999998</v>
      </c>
      <c r="I13" s="18">
        <v>0.1255</v>
      </c>
      <c r="J13" s="19">
        <v>7.3742999999999999</v>
      </c>
      <c r="K13" s="10"/>
      <c r="L13" s="11"/>
    </row>
    <row r="14" spans="4:12" ht="18.149999999999999" customHeight="1" x14ac:dyDescent="0.25">
      <c r="D14" s="16" t="s">
        <v>25</v>
      </c>
      <c r="E14" s="16" t="s">
        <v>26</v>
      </c>
      <c r="F14" s="16" t="s">
        <v>18</v>
      </c>
      <c r="G14" s="17">
        <v>500000</v>
      </c>
      <c r="H14" s="17">
        <v>507.21466670000001</v>
      </c>
      <c r="I14" s="18">
        <v>0.125</v>
      </c>
      <c r="J14" s="19">
        <v>7.2789000000000001</v>
      </c>
      <c r="K14" s="10"/>
      <c r="L14" s="11"/>
    </row>
    <row r="15" spans="4:12" ht="18.149999999999999" customHeight="1" x14ac:dyDescent="0.25">
      <c r="D15" s="20" t="s">
        <v>27</v>
      </c>
      <c r="E15" s="21"/>
      <c r="F15" s="21"/>
      <c r="G15" s="20"/>
      <c r="H15" s="22">
        <v>3879.4917473</v>
      </c>
      <c r="I15" s="23">
        <v>0.95609999999999995</v>
      </c>
      <c r="J15" s="21"/>
      <c r="K15" s="24"/>
      <c r="L15" s="25"/>
    </row>
    <row r="16" spans="4:12" ht="18.149999999999999" customHeight="1" x14ac:dyDescent="0.25">
      <c r="D16" s="20" t="s">
        <v>28</v>
      </c>
      <c r="E16" s="16"/>
      <c r="F16" s="16"/>
      <c r="G16" s="16"/>
      <c r="H16" s="22">
        <v>182.4904894</v>
      </c>
      <c r="I16" s="23">
        <v>4.4999999999999998E-2</v>
      </c>
      <c r="J16" s="26">
        <v>5.8594999999999997</v>
      </c>
      <c r="K16" s="10"/>
      <c r="L16" s="11"/>
    </row>
    <row r="17" spans="1:14" ht="18.149999999999999" customHeight="1" x14ac:dyDescent="0.25">
      <c r="D17" s="16" t="s">
        <v>29</v>
      </c>
      <c r="E17" s="9"/>
      <c r="F17" s="9"/>
      <c r="G17" s="9"/>
      <c r="H17" s="17">
        <v>-4.4326225000006003</v>
      </c>
      <c r="I17" s="18">
        <v>-1.0999999999999901E-3</v>
      </c>
      <c r="J17" s="19">
        <v>5.8594999999999997</v>
      </c>
      <c r="K17" s="10"/>
      <c r="L17" s="11"/>
    </row>
    <row r="18" spans="1:14" ht="18.149999999999999" customHeight="1" x14ac:dyDescent="0.25">
      <c r="D18" s="20" t="s">
        <v>30</v>
      </c>
      <c r="E18" s="9"/>
      <c r="F18" s="9"/>
      <c r="G18" s="9"/>
      <c r="H18" s="22">
        <v>4057.5496142000002</v>
      </c>
      <c r="I18" s="23">
        <v>1</v>
      </c>
      <c r="J18" s="9"/>
      <c r="K18" s="10"/>
      <c r="L18" s="11"/>
    </row>
    <row r="19" spans="1:14" ht="18.149999999999999" customHeight="1" x14ac:dyDescent="0.25">
      <c r="D19" s="27" t="s">
        <v>31</v>
      </c>
      <c r="E19" s="28"/>
      <c r="F19" s="28"/>
      <c r="G19" s="29"/>
      <c r="H19" s="30"/>
      <c r="I19" s="30"/>
      <c r="J19" s="28"/>
    </row>
    <row r="20" spans="1:14" ht="14.4" x14ac:dyDescent="0.25">
      <c r="D20" s="31" t="s">
        <v>32</v>
      </c>
      <c r="E20" s="32"/>
      <c r="F20" s="33"/>
      <c r="G20" s="34"/>
    </row>
    <row r="21" spans="1:14" ht="18.149999999999999" customHeight="1" x14ac:dyDescent="0.25">
      <c r="D21" s="80" t="s">
        <v>33</v>
      </c>
      <c r="E21" s="80"/>
      <c r="F21" s="80"/>
      <c r="G21" s="80"/>
      <c r="H21" s="80"/>
      <c r="I21" s="80"/>
      <c r="J21" s="35"/>
      <c r="K21" s="36"/>
      <c r="L21" s="36"/>
    </row>
    <row r="22" spans="1:14" ht="18.149999999999999" customHeight="1" x14ac:dyDescent="0.25">
      <c r="D22" s="37" t="s">
        <v>34</v>
      </c>
      <c r="E22" s="38"/>
      <c r="F22" s="38"/>
      <c r="G22" s="39"/>
      <c r="H22" s="40"/>
      <c r="I22" s="40"/>
      <c r="J22" s="35"/>
      <c r="K22" s="36"/>
      <c r="L22" s="36"/>
    </row>
    <row r="23" spans="1:14" ht="23.95" customHeight="1" x14ac:dyDescent="0.25">
      <c r="A23" s="1" t="s">
        <v>35</v>
      </c>
      <c r="B23" s="1" t="s">
        <v>36</v>
      </c>
      <c r="C23" s="1" t="s">
        <v>37</v>
      </c>
      <c r="D23" s="41" t="s">
        <v>38</v>
      </c>
      <c r="E23" s="42" t="s">
        <v>39</v>
      </c>
      <c r="F23" s="43" t="s">
        <v>40</v>
      </c>
      <c r="G23" s="35"/>
      <c r="H23" s="40"/>
      <c r="I23" s="40"/>
      <c r="J23" s="35"/>
      <c r="K23" s="36"/>
      <c r="L23" s="36"/>
    </row>
    <row r="24" spans="1:14" ht="18.149999999999999" customHeight="1" x14ac:dyDescent="0.25">
      <c r="A24" s="1" t="str">
        <f>_xlfn.XLOOKUP(C24,[1]Mapping!B:B,[1]Mapping!A:A)</f>
        <v>Y0EARG</v>
      </c>
      <c r="B24" s="1">
        <f>VLOOKUP(C24,[1]Mapping!B:N,13,0)</f>
        <v>101685</v>
      </c>
      <c r="C24" s="1" t="s">
        <v>41</v>
      </c>
      <c r="D24" s="44" t="s">
        <v>42</v>
      </c>
      <c r="E24" s="45">
        <f>VLOOKUP(B24,'[1]AMFI 30.09.22'!B:F,5,0)</f>
        <v>35.0261</v>
      </c>
      <c r="F24" s="45">
        <v>35.377800000000001</v>
      </c>
      <c r="G24" s="35"/>
      <c r="H24" s="40"/>
      <c r="I24" s="40"/>
      <c r="J24" s="35"/>
      <c r="K24" s="36"/>
      <c r="L24" s="36"/>
      <c r="M24" s="1">
        <f>_xlfn.XLOOKUP(B24,'[1]AMFI 30.09.22'!B:B,'[1]AMFI 30.09.22'!K:K)</f>
        <v>35.377800000000001</v>
      </c>
      <c r="N24" s="1" t="b">
        <f>F24=M24</f>
        <v>1</v>
      </c>
    </row>
    <row r="25" spans="1:14" ht="18.149999999999999" customHeight="1" x14ac:dyDescent="0.25">
      <c r="A25" s="1" t="str">
        <f>_xlfn.XLOOKUP(C25,[1]Mapping!B:B,[1]Mapping!A:A)</f>
        <v>Y0EARQD</v>
      </c>
      <c r="B25" s="1">
        <f>VLOOKUP(C25,[1]Mapping!B:N,13,0)</f>
        <v>101686</v>
      </c>
      <c r="C25" s="1" t="s">
        <v>43</v>
      </c>
      <c r="D25" s="46" t="s">
        <v>44</v>
      </c>
      <c r="E25" s="47">
        <f>VLOOKUP(B25,'[1]AMFI 30.09.22'!B:F,5,0)</f>
        <v>10.553599999999999</v>
      </c>
      <c r="F25" s="47">
        <v>10.7608</v>
      </c>
      <c r="G25" s="35"/>
      <c r="H25" s="40"/>
      <c r="I25" s="40"/>
      <c r="J25" s="35"/>
      <c r="K25" s="36"/>
      <c r="L25" s="36"/>
      <c r="M25" s="1">
        <f>_xlfn.XLOOKUP(B25,'[1]AMFI 30.09.22'!B:B,'[1]AMFI 30.09.22'!K:K)</f>
        <v>10.7608</v>
      </c>
      <c r="N25" s="1" t="b">
        <f t="shared" ref="N25:N27" si="0">F25=M25</f>
        <v>1</v>
      </c>
    </row>
    <row r="26" spans="1:14" ht="18.149999999999999" customHeight="1" x14ac:dyDescent="0.25">
      <c r="A26" s="1" t="str">
        <f>_xlfn.XLOOKUP(C26,[1]Mapping!B:B,[1]Mapping!A:A)</f>
        <v>Y0EADGR</v>
      </c>
      <c r="B26" s="1">
        <f>VLOOKUP(C26,[1]Mapping!B:N,13,0)</f>
        <v>120059</v>
      </c>
      <c r="C26" s="1" t="s">
        <v>45</v>
      </c>
      <c r="D26" s="46" t="s">
        <v>46</v>
      </c>
      <c r="E26" s="47">
        <f>VLOOKUP(B26,'[1]AMFI 30.09.22'!B:F,5,0)</f>
        <v>37.8508</v>
      </c>
      <c r="F26" s="47">
        <v>38.069200000000002</v>
      </c>
      <c r="G26" s="35"/>
      <c r="H26" s="40"/>
      <c r="I26" s="40"/>
      <c r="J26" s="35"/>
      <c r="K26" s="36"/>
      <c r="L26" s="36"/>
      <c r="M26" s="1">
        <f>_xlfn.XLOOKUP(B26,'[1]AMFI 30.09.22'!B:B,'[1]AMFI 30.09.22'!K:K)</f>
        <v>38.069200000000002</v>
      </c>
      <c r="N26" s="1" t="b">
        <f t="shared" si="0"/>
        <v>1</v>
      </c>
    </row>
    <row r="27" spans="1:14" ht="18.149999999999999" customHeight="1" x14ac:dyDescent="0.25">
      <c r="A27" s="1" t="str">
        <f>_xlfn.XLOOKUP(C27,[1]Mapping!B:B,[1]Mapping!A:A)</f>
        <v>Y0EADQD</v>
      </c>
      <c r="B27" s="1">
        <f>VLOOKUP(C27,[1]Mapping!B:N,13,0)</f>
        <v>120101</v>
      </c>
      <c r="C27" s="1" t="s">
        <v>47</v>
      </c>
      <c r="D27" s="37" t="s">
        <v>48</v>
      </c>
      <c r="E27" s="48">
        <f>VLOOKUP(B27,'[1]AMFI 30.09.22'!B:F,5,0)</f>
        <v>10.5166</v>
      </c>
      <c r="F27" s="48">
        <v>10.884</v>
      </c>
      <c r="G27" s="35"/>
      <c r="H27" s="40"/>
      <c r="I27" s="40"/>
      <c r="J27" s="35"/>
      <c r="K27" s="36"/>
      <c r="L27" s="36"/>
      <c r="M27" s="1">
        <f>_xlfn.XLOOKUP(B27,'[1]AMFI 30.09.22'!B:B,'[1]AMFI 30.09.22'!K:K)</f>
        <v>10.884</v>
      </c>
      <c r="N27" s="1" t="b">
        <f t="shared" si="0"/>
        <v>1</v>
      </c>
    </row>
    <row r="28" spans="1:14" ht="18.149999999999999" customHeight="1" x14ac:dyDescent="0.25">
      <c r="D28" s="49" t="s">
        <v>49</v>
      </c>
      <c r="E28" s="50"/>
      <c r="F28" s="50"/>
      <c r="G28" s="35"/>
      <c r="H28" s="40"/>
      <c r="I28" s="40"/>
      <c r="J28" s="35"/>
      <c r="K28" s="36"/>
      <c r="L28" s="36"/>
    </row>
    <row r="29" spans="1:14" ht="18.149999999999999" customHeight="1" x14ac:dyDescent="0.25">
      <c r="D29" s="80" t="s">
        <v>50</v>
      </c>
      <c r="E29" s="80"/>
      <c r="F29" s="80"/>
      <c r="G29" s="80"/>
      <c r="H29" s="80"/>
      <c r="I29" s="40"/>
      <c r="J29" s="35"/>
      <c r="K29" s="36"/>
      <c r="L29" s="36"/>
    </row>
    <row r="30" spans="1:14" ht="18.149999999999999" customHeight="1" x14ac:dyDescent="0.25">
      <c r="D30" s="46" t="s">
        <v>51</v>
      </c>
      <c r="E30" s="49"/>
      <c r="F30" s="49"/>
      <c r="G30" s="39"/>
      <c r="H30" s="51"/>
      <c r="I30" s="40"/>
      <c r="J30" s="35"/>
      <c r="K30" s="36"/>
      <c r="L30" s="36"/>
    </row>
    <row r="31" spans="1:14" ht="18.149999999999999" customHeight="1" x14ac:dyDescent="0.25">
      <c r="D31" s="85" t="s">
        <v>52</v>
      </c>
      <c r="E31" s="86"/>
      <c r="F31" s="86"/>
      <c r="G31" s="86"/>
      <c r="H31" s="86"/>
      <c r="I31" s="86"/>
      <c r="J31" s="86"/>
      <c r="K31" s="36"/>
      <c r="L31" s="36"/>
    </row>
    <row r="32" spans="1:14" ht="18.149999999999999" customHeight="1" x14ac:dyDescent="0.25">
      <c r="D32" s="52" t="s">
        <v>38</v>
      </c>
      <c r="E32" s="87" t="s">
        <v>53</v>
      </c>
      <c r="F32" s="88"/>
      <c r="G32" s="40"/>
      <c r="H32" s="40"/>
      <c r="I32" s="40"/>
      <c r="J32" s="35"/>
      <c r="K32" s="36"/>
      <c r="L32" s="36"/>
    </row>
    <row r="33" spans="3:12" ht="18.149999999999999" customHeight="1" x14ac:dyDescent="0.25">
      <c r="D33" s="53"/>
      <c r="E33" s="54" t="s">
        <v>54</v>
      </c>
      <c r="F33" s="55" t="s">
        <v>55</v>
      </c>
      <c r="G33" s="40"/>
      <c r="H33" s="40"/>
      <c r="I33" s="40"/>
      <c r="J33" s="35"/>
      <c r="K33" s="36"/>
      <c r="L33" s="36"/>
    </row>
    <row r="34" spans="3:12" ht="18.149999999999999" customHeight="1" x14ac:dyDescent="0.25">
      <c r="C34" s="1" t="s">
        <v>43</v>
      </c>
      <c r="D34" s="56" t="s">
        <v>44</v>
      </c>
      <c r="E34" s="57">
        <f>IFERROR(VLOOKUP(C34,[1]Dividend!A:B,2,0),0)</f>
        <v>0.1</v>
      </c>
      <c r="F34" s="58">
        <f>E34</f>
        <v>0.1</v>
      </c>
      <c r="G34" s="40"/>
      <c r="H34" s="40"/>
      <c r="I34" s="40"/>
      <c r="J34" s="35"/>
      <c r="K34" s="36"/>
      <c r="L34" s="36"/>
    </row>
    <row r="35" spans="3:12" ht="18.149999999999999" customHeight="1" x14ac:dyDescent="0.25">
      <c r="C35" s="1" t="s">
        <v>47</v>
      </c>
      <c r="D35" s="59" t="s">
        <v>48</v>
      </c>
      <c r="E35" s="60">
        <f>IFERROR(VLOOKUP(C35,[1]Dividend!A:B,2,0),0)</f>
        <v>0.30000000000000004</v>
      </c>
      <c r="F35" s="61">
        <f>E35</f>
        <v>0.30000000000000004</v>
      </c>
      <c r="G35" s="40"/>
      <c r="H35" s="40"/>
      <c r="I35" s="40"/>
      <c r="J35" s="35"/>
      <c r="K35" s="36"/>
      <c r="L35" s="36"/>
    </row>
    <row r="36" spans="3:12" ht="18.149999999999999" customHeight="1" x14ac:dyDescent="0.25">
      <c r="D36" s="62" t="s">
        <v>56</v>
      </c>
      <c r="E36" s="36"/>
      <c r="F36" s="36"/>
      <c r="G36" s="35"/>
      <c r="H36" s="40"/>
      <c r="I36" s="40"/>
      <c r="J36" s="35"/>
      <c r="K36" s="36"/>
      <c r="L36" s="36"/>
    </row>
    <row r="37" spans="3:12" ht="18.149999999999999" customHeight="1" x14ac:dyDescent="0.25">
      <c r="D37" s="63" t="s">
        <v>49</v>
      </c>
      <c r="E37" s="36"/>
      <c r="F37" s="36"/>
      <c r="G37" s="35"/>
      <c r="H37" s="40"/>
      <c r="I37" s="40"/>
      <c r="J37" s="35"/>
      <c r="K37" s="36"/>
      <c r="L37" s="36"/>
    </row>
    <row r="38" spans="3:12" ht="18.149999999999999" customHeight="1" x14ac:dyDescent="0.25">
      <c r="D38" s="46" t="s">
        <v>57</v>
      </c>
      <c r="E38" s="36"/>
      <c r="F38" s="36"/>
      <c r="G38" s="35"/>
      <c r="H38" s="40"/>
      <c r="I38" s="40"/>
      <c r="J38" s="35"/>
      <c r="K38" s="36"/>
      <c r="L38" s="36"/>
    </row>
    <row r="39" spans="3:12" s="64" customFormat="1" ht="18.149999999999999" customHeight="1" x14ac:dyDescent="0.25">
      <c r="D39" s="46" t="s">
        <v>58</v>
      </c>
      <c r="E39" s="65"/>
      <c r="F39" s="65"/>
      <c r="G39" s="66"/>
      <c r="H39" s="51"/>
      <c r="I39" s="51"/>
      <c r="J39" s="66"/>
      <c r="K39" s="65"/>
      <c r="L39" s="65"/>
    </row>
    <row r="40" spans="3:12" ht="18.149999999999999" customHeight="1" x14ac:dyDescent="0.25">
      <c r="D40" s="67" t="s">
        <v>59</v>
      </c>
      <c r="E40" s="36"/>
      <c r="F40" s="36"/>
      <c r="G40" s="35"/>
      <c r="H40" s="40"/>
      <c r="I40" s="40"/>
      <c r="J40" s="35"/>
      <c r="K40" s="36"/>
      <c r="L40" s="36"/>
    </row>
    <row r="41" spans="3:12" ht="18.149999999999999" customHeight="1" x14ac:dyDescent="0.25">
      <c r="D41" s="68" t="s">
        <v>60</v>
      </c>
      <c r="E41" s="36"/>
      <c r="F41" s="36"/>
      <c r="G41" s="35"/>
      <c r="H41" s="40"/>
      <c r="I41" s="40"/>
      <c r="J41" s="35"/>
      <c r="K41" s="36"/>
      <c r="L41" s="36"/>
    </row>
    <row r="42" spans="3:12" ht="18.149999999999999" customHeight="1" x14ac:dyDescent="0.25">
      <c r="D42" s="69" t="s">
        <v>61</v>
      </c>
      <c r="E42" s="36"/>
      <c r="F42" s="36"/>
      <c r="G42" s="35"/>
      <c r="H42" s="40"/>
      <c r="I42" s="40"/>
      <c r="J42" s="35"/>
      <c r="K42" s="36"/>
      <c r="L42" s="36"/>
    </row>
    <row r="43" spans="3:12" ht="18.149999999999999" customHeight="1" x14ac:dyDescent="0.25">
      <c r="D43" s="89" t="s">
        <v>62</v>
      </c>
      <c r="E43" s="90"/>
      <c r="F43" s="90"/>
      <c r="G43" s="90"/>
      <c r="H43" s="90"/>
      <c r="I43" s="90"/>
      <c r="J43" s="90"/>
      <c r="K43" s="36"/>
      <c r="L43" s="36"/>
    </row>
    <row r="44" spans="3:12" ht="30.05" customHeight="1" x14ac:dyDescent="0.25">
      <c r="D44" s="79" t="s">
        <v>63</v>
      </c>
      <c r="E44" s="80"/>
      <c r="F44" s="80"/>
      <c r="G44" s="80"/>
      <c r="H44" s="80"/>
      <c r="I44" s="80"/>
      <c r="J44" s="80"/>
      <c r="K44" s="36"/>
      <c r="L44" s="36"/>
    </row>
    <row r="45" spans="3:12" ht="18.149999999999999" customHeight="1" x14ac:dyDescent="0.25">
      <c r="D45" s="36" t="s">
        <v>64</v>
      </c>
      <c r="E45" s="36"/>
      <c r="F45" s="36"/>
      <c r="G45" s="35"/>
      <c r="H45" s="40"/>
      <c r="I45" s="40"/>
      <c r="J45" s="35"/>
      <c r="K45" s="36"/>
      <c r="L45" s="36"/>
    </row>
    <row r="46" spans="3:12" ht="18.149999999999999" customHeight="1" x14ac:dyDescent="0.25">
      <c r="D46" s="36" t="s">
        <v>65</v>
      </c>
      <c r="E46" s="36"/>
      <c r="F46" s="36"/>
      <c r="G46" s="35"/>
      <c r="H46" s="40"/>
      <c r="I46" s="40"/>
      <c r="J46" s="35"/>
      <c r="K46" s="36"/>
      <c r="L46" s="36"/>
    </row>
    <row r="47" spans="3:12" ht="18.149999999999999" customHeight="1" x14ac:dyDescent="0.25">
      <c r="D47" s="36" t="s">
        <v>66</v>
      </c>
      <c r="E47" s="36"/>
      <c r="F47" s="36"/>
      <c r="G47" s="35"/>
      <c r="H47" s="40"/>
      <c r="I47" s="40"/>
      <c r="J47" s="35"/>
      <c r="K47" s="36"/>
      <c r="L47" s="36"/>
    </row>
    <row r="58" spans="4:10" x14ac:dyDescent="0.25">
      <c r="D58" s="36" t="s">
        <v>67</v>
      </c>
      <c r="E58" s="36"/>
      <c r="F58" s="36"/>
      <c r="G58" s="36"/>
      <c r="H58" s="40"/>
      <c r="I58" s="40"/>
      <c r="J58" s="35"/>
    </row>
    <row r="59" spans="4:10" ht="51.8" customHeight="1" x14ac:dyDescent="0.25">
      <c r="D59" s="81" t="s">
        <v>68</v>
      </c>
      <c r="E59" s="81"/>
      <c r="F59" s="81"/>
      <c r="G59" s="81"/>
      <c r="H59" s="81"/>
      <c r="I59" s="81"/>
      <c r="J59" s="81"/>
    </row>
    <row r="60" spans="4:10" ht="13.6" customHeight="1" x14ac:dyDescent="0.25">
      <c r="D60" s="70"/>
      <c r="E60" s="70"/>
      <c r="F60" s="70"/>
      <c r="G60" s="70"/>
      <c r="H60" s="70"/>
      <c r="I60" s="70"/>
      <c r="J60" s="70"/>
    </row>
    <row r="61" spans="4:10" ht="19.55" customHeight="1" x14ac:dyDescent="0.25">
      <c r="D61" s="71" t="s">
        <v>69</v>
      </c>
      <c r="E61" s="72"/>
      <c r="F61" s="72"/>
      <c r="G61" s="73"/>
      <c r="H61" s="74"/>
      <c r="I61" s="74"/>
      <c r="J61" s="75"/>
    </row>
    <row r="62" spans="4:10" ht="20.100000000000001" customHeight="1" x14ac:dyDescent="0.25">
      <c r="D62" s="82" t="s">
        <v>70</v>
      </c>
      <c r="E62" s="83"/>
      <c r="F62" s="83"/>
      <c r="G62" s="83"/>
      <c r="H62" s="83"/>
      <c r="I62" s="83"/>
      <c r="J62" s="83"/>
    </row>
    <row r="63" spans="4:10" ht="20.100000000000001" customHeight="1" x14ac:dyDescent="0.25">
      <c r="D63" s="76"/>
      <c r="E63" s="76"/>
      <c r="F63" s="76"/>
      <c r="G63" s="76"/>
      <c r="H63" s="76"/>
      <c r="I63" s="76"/>
      <c r="J63" s="76"/>
    </row>
    <row r="64" spans="4:10" ht="20.100000000000001" customHeight="1" x14ac:dyDescent="0.25">
      <c r="D64" s="76"/>
      <c r="E64" s="76"/>
      <c r="F64" s="76"/>
      <c r="G64" s="76"/>
      <c r="H64" s="76"/>
      <c r="I64" s="76"/>
      <c r="J64" s="76"/>
    </row>
    <row r="65" spans="4:10" ht="20.100000000000001" customHeight="1" x14ac:dyDescent="0.25">
      <c r="D65" s="76"/>
      <c r="E65" s="76"/>
      <c r="F65" s="76"/>
      <c r="G65" s="76"/>
      <c r="H65" s="76"/>
      <c r="I65" s="76"/>
      <c r="J65" s="76"/>
    </row>
    <row r="66" spans="4:10" ht="20.100000000000001" customHeight="1" x14ac:dyDescent="0.25">
      <c r="D66" s="76"/>
      <c r="E66" s="76"/>
      <c r="F66" s="76"/>
      <c r="G66" s="76"/>
      <c r="H66" s="76"/>
      <c r="I66" s="76"/>
      <c r="J66" s="76"/>
    </row>
    <row r="67" spans="4:10" ht="20.100000000000001" customHeight="1" x14ac:dyDescent="0.25">
      <c r="D67" s="76"/>
      <c r="E67" s="76"/>
      <c r="F67" s="76"/>
      <c r="G67" s="76"/>
      <c r="H67" s="76"/>
      <c r="I67" s="76"/>
      <c r="J67" s="76"/>
    </row>
    <row r="68" spans="4:10" ht="18.3" x14ac:dyDescent="0.4">
      <c r="D68" s="77" t="s">
        <v>71</v>
      </c>
      <c r="G68" s="1"/>
    </row>
    <row r="74" spans="4:10" x14ac:dyDescent="0.25">
      <c r="E74" s="1" t="s">
        <v>72</v>
      </c>
    </row>
  </sheetData>
  <mergeCells count="19">
    <mergeCell ref="D1:L1"/>
    <mergeCell ref="D2:L2"/>
    <mergeCell ref="D3:L3"/>
    <mergeCell ref="D4:L4"/>
    <mergeCell ref="D6:D7"/>
    <mergeCell ref="E6:E7"/>
    <mergeCell ref="F6:F7"/>
    <mergeCell ref="G6:G7"/>
    <mergeCell ref="H6:H7"/>
    <mergeCell ref="I6:I7"/>
    <mergeCell ref="D44:J44"/>
    <mergeCell ref="D59:J59"/>
    <mergeCell ref="D62:J62"/>
    <mergeCell ref="J6:J7"/>
    <mergeCell ref="D21:I21"/>
    <mergeCell ref="D29:H29"/>
    <mergeCell ref="D31:J31"/>
    <mergeCell ref="E32:F32"/>
    <mergeCell ref="D43:J43"/>
  </mergeCells>
  <pageMargins left="0" right="0" top="0" bottom="0" header="0.3" footer="0.3"/>
  <pageSetup scale="4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D529-462F-4587-95B5-BF9F2844A7FF}">
  <dimension ref="A1:M19"/>
  <sheetViews>
    <sheetView workbookViewId="0">
      <selection activeCell="C22" sqref="C22"/>
    </sheetView>
  </sheetViews>
  <sheetFormatPr defaultRowHeight="14.4" x14ac:dyDescent="0.3"/>
  <sheetData>
    <row r="1" spans="1:13" x14ac:dyDescent="0.3">
      <c r="A1" s="100" t="s">
        <v>73</v>
      </c>
      <c r="B1" s="100"/>
      <c r="C1" s="100"/>
      <c r="D1" s="100"/>
      <c r="E1" s="100"/>
      <c r="F1" s="100"/>
      <c r="G1" s="100"/>
      <c r="H1" s="100"/>
      <c r="I1" s="100"/>
      <c r="J1" s="100"/>
      <c r="K1" s="100"/>
      <c r="L1" s="100"/>
      <c r="M1" s="100"/>
    </row>
    <row r="2" spans="1:13" x14ac:dyDescent="0.3">
      <c r="A2" t="s">
        <v>74</v>
      </c>
      <c r="H2" s="78"/>
    </row>
    <row r="3" spans="1:13" x14ac:dyDescent="0.3">
      <c r="A3" t="s">
        <v>75</v>
      </c>
      <c r="H3" s="78"/>
    </row>
    <row r="4" spans="1:13" x14ac:dyDescent="0.3">
      <c r="A4" t="s">
        <v>76</v>
      </c>
      <c r="H4" s="78"/>
    </row>
    <row r="5" spans="1:13" x14ac:dyDescent="0.3">
      <c r="A5" t="s">
        <v>77</v>
      </c>
      <c r="H5" s="78"/>
    </row>
    <row r="6" spans="1:13" x14ac:dyDescent="0.3">
      <c r="A6" t="s">
        <v>78</v>
      </c>
      <c r="H6" s="78"/>
    </row>
    <row r="7" spans="1:13" x14ac:dyDescent="0.3">
      <c r="A7" t="s">
        <v>79</v>
      </c>
      <c r="H7" s="78"/>
    </row>
    <row r="8" spans="1:13" x14ac:dyDescent="0.3">
      <c r="A8" t="s">
        <v>80</v>
      </c>
      <c r="H8" s="78"/>
    </row>
    <row r="9" spans="1:13" x14ac:dyDescent="0.3">
      <c r="A9" t="s">
        <v>81</v>
      </c>
      <c r="H9" s="78"/>
    </row>
    <row r="10" spans="1:13" x14ac:dyDescent="0.3">
      <c r="A10" t="s">
        <v>82</v>
      </c>
      <c r="H10" s="78"/>
    </row>
    <row r="11" spans="1:13" x14ac:dyDescent="0.3">
      <c r="A11" t="s">
        <v>83</v>
      </c>
      <c r="H11" s="78"/>
    </row>
    <row r="12" spans="1:13" x14ac:dyDescent="0.3">
      <c r="A12" t="s">
        <v>84</v>
      </c>
      <c r="H12" s="78"/>
    </row>
    <row r="13" spans="1:13" x14ac:dyDescent="0.3">
      <c r="H13" s="78"/>
    </row>
    <row r="14" spans="1:13" x14ac:dyDescent="0.3">
      <c r="A14" t="s">
        <v>85</v>
      </c>
      <c r="H14" s="78"/>
    </row>
    <row r="15" spans="1:13" x14ac:dyDescent="0.3">
      <c r="H15" s="78"/>
    </row>
    <row r="16" spans="1:13" x14ac:dyDescent="0.3">
      <c r="A16" t="s">
        <v>86</v>
      </c>
      <c r="H16" s="78"/>
    </row>
    <row r="17" spans="8:8" x14ac:dyDescent="0.3">
      <c r="H17" s="78"/>
    </row>
    <row r="18" spans="8:8" x14ac:dyDescent="0.3">
      <c r="H18" s="78"/>
    </row>
    <row r="19" spans="8:8" x14ac:dyDescent="0.3">
      <c r="H19" s="78"/>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HIF-IP</vt:lpstr>
      <vt:lpstr>Disclaimer</vt:lpstr>
      <vt:lpstr>'HIF-IP'!Print_Area</vt:lpstr>
      <vt:lpstr>'HIF-IP'!SchemeDescription</vt:lpstr>
      <vt:lpstr>'HIF-IP'!SchemeDescription_2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Debt Fund 30092022</dc:title>
  <dc:subject>HSBC Debt Fund 30092022</dc:subject>
  <cp:keywords>HSBC Debt Fund 30092022</cp:keywords>
  <dcterms:created xsi:type="dcterms:W3CDTF">2022-10-01T14:36:11Z</dcterms:created>
  <dcterms:modified xsi:type="dcterms:W3CDTF">2022-10-04T06:57:16Z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2022-10-01T14:37:31Z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0c9281de-2ce9-4f8f-9d2e-4ebda0e81a79</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2022-10-04T06:57:16Z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c6264460-9a8a-49d3-9f23-62e6b1c7bc33</vt:lpwstr>
  </property>
  <property fmtid="{D5CDD505-2E9C-101B-9397-08002B2CF9AE}" pid="15" name="MSIP_Label_3486a02c-2dfb-4efe-823f-aa2d1f0e6ab7_ContentBits">
    <vt:lpwstr>2</vt:lpwstr>
  </property>
  <property fmtid="{D5CDD505-2E9C-101B-9397-08002B2CF9AE}" pid="16" name="Classification">
    <vt:lpwstr>PUBLIC</vt:lpwstr>
  </property>
</Properties>
</file>