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6\Jan 2026\AAUM report\"/>
    </mc:Choice>
  </mc:AlternateContent>
  <xr:revisionPtr revIDLastSave="0" documentId="13_ncr:1_{FDC3525F-29F8-4FA3-A107-362668892A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7" i="1" l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F81" i="1"/>
  <c r="AX81" i="1"/>
  <c r="AP81" i="1"/>
  <c r="AH81" i="1"/>
  <c r="Z81" i="1"/>
  <c r="R81" i="1"/>
  <c r="N81" i="1"/>
  <c r="J81" i="1"/>
  <c r="F81" i="1"/>
  <c r="BK80" i="1"/>
  <c r="BJ80" i="1"/>
  <c r="BI80" i="1"/>
  <c r="BH80" i="1"/>
  <c r="BG80" i="1"/>
  <c r="BG81" i="1" s="1"/>
  <c r="BF80" i="1"/>
  <c r="BE80" i="1"/>
  <c r="BD80" i="1"/>
  <c r="BC80" i="1"/>
  <c r="BB80" i="1"/>
  <c r="BA80" i="1"/>
  <c r="AZ80" i="1"/>
  <c r="AY80" i="1"/>
  <c r="AY81" i="1" s="1"/>
  <c r="AX80" i="1"/>
  <c r="AW80" i="1"/>
  <c r="AV80" i="1"/>
  <c r="AU80" i="1"/>
  <c r="AT80" i="1"/>
  <c r="AS80" i="1"/>
  <c r="AR80" i="1"/>
  <c r="AQ80" i="1"/>
  <c r="AQ81" i="1" s="1"/>
  <c r="AP80" i="1"/>
  <c r="AO80" i="1"/>
  <c r="AN80" i="1"/>
  <c r="AM80" i="1"/>
  <c r="AL80" i="1"/>
  <c r="AK80" i="1"/>
  <c r="AJ80" i="1"/>
  <c r="AI80" i="1"/>
  <c r="AI81" i="1" s="1"/>
  <c r="AH80" i="1"/>
  <c r="AG80" i="1"/>
  <c r="AF80" i="1"/>
  <c r="AE80" i="1"/>
  <c r="AD80" i="1"/>
  <c r="AC80" i="1"/>
  <c r="AB80" i="1"/>
  <c r="AA80" i="1"/>
  <c r="AA81" i="1" s="1"/>
  <c r="Z80" i="1"/>
  <c r="Y80" i="1"/>
  <c r="X80" i="1"/>
  <c r="W80" i="1"/>
  <c r="V80" i="1"/>
  <c r="U80" i="1"/>
  <c r="T80" i="1"/>
  <c r="S80" i="1"/>
  <c r="S81" i="1" s="1"/>
  <c r="R80" i="1"/>
  <c r="Q80" i="1"/>
  <c r="P80" i="1"/>
  <c r="O80" i="1"/>
  <c r="N80" i="1"/>
  <c r="M80" i="1"/>
  <c r="L80" i="1"/>
  <c r="K80" i="1"/>
  <c r="K81" i="1" s="1"/>
  <c r="J80" i="1"/>
  <c r="I80" i="1"/>
  <c r="H80" i="1"/>
  <c r="G80" i="1"/>
  <c r="F80" i="1"/>
  <c r="E80" i="1"/>
  <c r="D80" i="1"/>
  <c r="C80" i="1"/>
  <c r="C81" i="1" s="1"/>
  <c r="BK79" i="1"/>
  <c r="BJ77" i="1"/>
  <c r="BJ81" i="1" s="1"/>
  <c r="BI77" i="1"/>
  <c r="BI81" i="1" s="1"/>
  <c r="BH77" i="1"/>
  <c r="BH81" i="1" s="1"/>
  <c r="BG77" i="1"/>
  <c r="BF77" i="1"/>
  <c r="BE77" i="1"/>
  <c r="BE81" i="1" s="1"/>
  <c r="BD77" i="1"/>
  <c r="BD81" i="1" s="1"/>
  <c r="BC77" i="1"/>
  <c r="BC81" i="1" s="1"/>
  <c r="BB77" i="1"/>
  <c r="BB81" i="1" s="1"/>
  <c r="BA77" i="1"/>
  <c r="BA81" i="1" s="1"/>
  <c r="AZ77" i="1"/>
  <c r="AZ81" i="1" s="1"/>
  <c r="AY77" i="1"/>
  <c r="AX77" i="1"/>
  <c r="AW77" i="1"/>
  <c r="AW81" i="1" s="1"/>
  <c r="AV77" i="1"/>
  <c r="AV81" i="1" s="1"/>
  <c r="AU77" i="1"/>
  <c r="AU81" i="1" s="1"/>
  <c r="AT77" i="1"/>
  <c r="AT81" i="1" s="1"/>
  <c r="AS77" i="1"/>
  <c r="AS81" i="1" s="1"/>
  <c r="AR77" i="1"/>
  <c r="AR81" i="1" s="1"/>
  <c r="AQ77" i="1"/>
  <c r="AP77" i="1"/>
  <c r="AO77" i="1"/>
  <c r="AO81" i="1" s="1"/>
  <c r="AN77" i="1"/>
  <c r="AN81" i="1" s="1"/>
  <c r="AM77" i="1"/>
  <c r="AM81" i="1" s="1"/>
  <c r="AL77" i="1"/>
  <c r="AL81" i="1" s="1"/>
  <c r="AK77" i="1"/>
  <c r="AK81" i="1" s="1"/>
  <c r="AJ77" i="1"/>
  <c r="AJ81" i="1" s="1"/>
  <c r="AI77" i="1"/>
  <c r="AH77" i="1"/>
  <c r="AG77" i="1"/>
  <c r="AG81" i="1" s="1"/>
  <c r="AF77" i="1"/>
  <c r="AF81" i="1" s="1"/>
  <c r="AE77" i="1"/>
  <c r="AE81" i="1" s="1"/>
  <c r="AD77" i="1"/>
  <c r="AD81" i="1" s="1"/>
  <c r="AC77" i="1"/>
  <c r="AC81" i="1" s="1"/>
  <c r="AB77" i="1"/>
  <c r="AB81" i="1" s="1"/>
  <c r="AA77" i="1"/>
  <c r="Z77" i="1"/>
  <c r="Y77" i="1"/>
  <c r="Y81" i="1" s="1"/>
  <c r="X77" i="1"/>
  <c r="X81" i="1" s="1"/>
  <c r="W77" i="1"/>
  <c r="W81" i="1" s="1"/>
  <c r="V77" i="1"/>
  <c r="V81" i="1" s="1"/>
  <c r="U77" i="1"/>
  <c r="U81" i="1" s="1"/>
  <c r="T77" i="1"/>
  <c r="T81" i="1" s="1"/>
  <c r="S77" i="1"/>
  <c r="R77" i="1"/>
  <c r="Q77" i="1"/>
  <c r="Q81" i="1" s="1"/>
  <c r="P77" i="1"/>
  <c r="P81" i="1" s="1"/>
  <c r="O77" i="1"/>
  <c r="O81" i="1" s="1"/>
  <c r="N77" i="1"/>
  <c r="M77" i="1"/>
  <c r="M81" i="1" s="1"/>
  <c r="L77" i="1"/>
  <c r="L81" i="1" s="1"/>
  <c r="K77" i="1"/>
  <c r="J77" i="1"/>
  <c r="I77" i="1"/>
  <c r="I81" i="1" s="1"/>
  <c r="H77" i="1"/>
  <c r="H81" i="1" s="1"/>
  <c r="G77" i="1"/>
  <c r="G81" i="1" s="1"/>
  <c r="F77" i="1"/>
  <c r="E77" i="1"/>
  <c r="E81" i="1" s="1"/>
  <c r="D77" i="1"/>
  <c r="D81" i="1" s="1"/>
  <c r="C77" i="1"/>
  <c r="BK76" i="1"/>
  <c r="BK77" i="1" s="1"/>
  <c r="BK81" i="1" s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I67" i="1"/>
  <c r="BE67" i="1"/>
  <c r="BD67" i="1"/>
  <c r="BA67" i="1"/>
  <c r="AW67" i="1"/>
  <c r="AV67" i="1"/>
  <c r="AS67" i="1"/>
  <c r="AO67" i="1"/>
  <c r="AN67" i="1"/>
  <c r="AK67" i="1"/>
  <c r="AG67" i="1"/>
  <c r="AF67" i="1"/>
  <c r="AC67" i="1"/>
  <c r="Y67" i="1"/>
  <c r="X67" i="1"/>
  <c r="U67" i="1"/>
  <c r="Q67" i="1"/>
  <c r="P67" i="1"/>
  <c r="M67" i="1"/>
  <c r="I67" i="1"/>
  <c r="H67" i="1"/>
  <c r="E67" i="1"/>
  <c r="BJ66" i="1"/>
  <c r="BI66" i="1"/>
  <c r="BH66" i="1"/>
  <c r="BG66" i="1"/>
  <c r="BF66" i="1"/>
  <c r="BF67" i="1" s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Q67" i="1" s="1"/>
  <c r="AP66" i="1"/>
  <c r="AO66" i="1"/>
  <c r="AN66" i="1"/>
  <c r="AM66" i="1"/>
  <c r="AL66" i="1"/>
  <c r="AL67" i="1" s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W67" i="1" s="1"/>
  <c r="V66" i="1"/>
  <c r="U66" i="1"/>
  <c r="T66" i="1"/>
  <c r="S66" i="1"/>
  <c r="R66" i="1"/>
  <c r="R67" i="1" s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C67" i="1" s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K44" i="1"/>
  <c r="BK67" i="1" s="1"/>
  <c r="BJ44" i="1"/>
  <c r="BJ67" i="1" s="1"/>
  <c r="BI44" i="1"/>
  <c r="BH44" i="1"/>
  <c r="BH67" i="1" s="1"/>
  <c r="BG44" i="1"/>
  <c r="BG67" i="1" s="1"/>
  <c r="BF44" i="1"/>
  <c r="BE44" i="1"/>
  <c r="BD44" i="1"/>
  <c r="BC44" i="1"/>
  <c r="BC67" i="1" s="1"/>
  <c r="BB44" i="1"/>
  <c r="BB67" i="1" s="1"/>
  <c r="BA44" i="1"/>
  <c r="AZ44" i="1"/>
  <c r="AZ67" i="1" s="1"/>
  <c r="AY44" i="1"/>
  <c r="AY67" i="1" s="1"/>
  <c r="AX44" i="1"/>
  <c r="AX67" i="1" s="1"/>
  <c r="AW44" i="1"/>
  <c r="AV44" i="1"/>
  <c r="AU44" i="1"/>
  <c r="AU67" i="1" s="1"/>
  <c r="AT44" i="1"/>
  <c r="AT67" i="1" s="1"/>
  <c r="AS44" i="1"/>
  <c r="AR44" i="1"/>
  <c r="AR67" i="1" s="1"/>
  <c r="AQ44" i="1"/>
  <c r="AP44" i="1"/>
  <c r="AP67" i="1" s="1"/>
  <c r="AO44" i="1"/>
  <c r="AN44" i="1"/>
  <c r="AM44" i="1"/>
  <c r="AM67" i="1" s="1"/>
  <c r="AL44" i="1"/>
  <c r="AK44" i="1"/>
  <c r="AJ44" i="1"/>
  <c r="AJ67" i="1" s="1"/>
  <c r="AI44" i="1"/>
  <c r="AI67" i="1" s="1"/>
  <c r="AH44" i="1"/>
  <c r="AH67" i="1" s="1"/>
  <c r="AG44" i="1"/>
  <c r="AF44" i="1"/>
  <c r="AE44" i="1"/>
  <c r="AE67" i="1" s="1"/>
  <c r="AD44" i="1"/>
  <c r="AD67" i="1" s="1"/>
  <c r="AC44" i="1"/>
  <c r="AB44" i="1"/>
  <c r="AB67" i="1" s="1"/>
  <c r="AA44" i="1"/>
  <c r="AA67" i="1" s="1"/>
  <c r="Z44" i="1"/>
  <c r="Z67" i="1" s="1"/>
  <c r="Y44" i="1"/>
  <c r="X44" i="1"/>
  <c r="W44" i="1"/>
  <c r="V44" i="1"/>
  <c r="V67" i="1" s="1"/>
  <c r="U44" i="1"/>
  <c r="T44" i="1"/>
  <c r="T67" i="1" s="1"/>
  <c r="S44" i="1"/>
  <c r="S67" i="1" s="1"/>
  <c r="R44" i="1"/>
  <c r="Q44" i="1"/>
  <c r="P44" i="1"/>
  <c r="O44" i="1"/>
  <c r="O67" i="1" s="1"/>
  <c r="N44" i="1"/>
  <c r="N67" i="1" s="1"/>
  <c r="M44" i="1"/>
  <c r="L44" i="1"/>
  <c r="L67" i="1" s="1"/>
  <c r="K44" i="1"/>
  <c r="K67" i="1" s="1"/>
  <c r="J44" i="1"/>
  <c r="J67" i="1" s="1"/>
  <c r="I44" i="1"/>
  <c r="H44" i="1"/>
  <c r="G44" i="1"/>
  <c r="G67" i="1" s="1"/>
  <c r="F44" i="1"/>
  <c r="F67" i="1" s="1"/>
  <c r="E44" i="1"/>
  <c r="D44" i="1"/>
  <c r="D67" i="1" s="1"/>
  <c r="C44" i="1"/>
  <c r="BK43" i="1"/>
  <c r="BK42" i="1"/>
  <c r="BJ37" i="1"/>
  <c r="BI37" i="1"/>
  <c r="BH37" i="1"/>
  <c r="BH38" i="1" s="1"/>
  <c r="BH91" i="1" s="1"/>
  <c r="BG37" i="1"/>
  <c r="BF37" i="1"/>
  <c r="BE37" i="1"/>
  <c r="BD37" i="1"/>
  <c r="BD38" i="1" s="1"/>
  <c r="BD91" i="1" s="1"/>
  <c r="BC37" i="1"/>
  <c r="BC38" i="1" s="1"/>
  <c r="BB37" i="1"/>
  <c r="BA37" i="1"/>
  <c r="AZ37" i="1"/>
  <c r="AZ38" i="1" s="1"/>
  <c r="AZ91" i="1" s="1"/>
  <c r="AY37" i="1"/>
  <c r="AX37" i="1"/>
  <c r="AW37" i="1"/>
  <c r="AV37" i="1"/>
  <c r="AV38" i="1" s="1"/>
  <c r="AV91" i="1" s="1"/>
  <c r="AU37" i="1"/>
  <c r="AU38" i="1" s="1"/>
  <c r="AT37" i="1"/>
  <c r="AS37" i="1"/>
  <c r="AR37" i="1"/>
  <c r="AR38" i="1" s="1"/>
  <c r="AR91" i="1" s="1"/>
  <c r="AQ37" i="1"/>
  <c r="AP37" i="1"/>
  <c r="AO37" i="1"/>
  <c r="AN37" i="1"/>
  <c r="AN38" i="1" s="1"/>
  <c r="AN91" i="1" s="1"/>
  <c r="AM37" i="1"/>
  <c r="AM38" i="1" s="1"/>
  <c r="AL37" i="1"/>
  <c r="AK37" i="1"/>
  <c r="AJ37" i="1"/>
  <c r="AJ38" i="1" s="1"/>
  <c r="AJ91" i="1" s="1"/>
  <c r="AI37" i="1"/>
  <c r="AH37" i="1"/>
  <c r="AG37" i="1"/>
  <c r="AF37" i="1"/>
  <c r="AF38" i="1" s="1"/>
  <c r="AF91" i="1" s="1"/>
  <c r="AE37" i="1"/>
  <c r="AE38" i="1" s="1"/>
  <c r="AD37" i="1"/>
  <c r="AC37" i="1"/>
  <c r="AB37" i="1"/>
  <c r="AB38" i="1" s="1"/>
  <c r="AB91" i="1" s="1"/>
  <c r="AA37" i="1"/>
  <c r="Z37" i="1"/>
  <c r="Y37" i="1"/>
  <c r="X37" i="1"/>
  <c r="X38" i="1" s="1"/>
  <c r="X91" i="1" s="1"/>
  <c r="W37" i="1"/>
  <c r="W38" i="1" s="1"/>
  <c r="V37" i="1"/>
  <c r="U37" i="1"/>
  <c r="T37" i="1"/>
  <c r="T38" i="1" s="1"/>
  <c r="T91" i="1" s="1"/>
  <c r="S37" i="1"/>
  <c r="R37" i="1"/>
  <c r="Q37" i="1"/>
  <c r="P37" i="1"/>
  <c r="P38" i="1" s="1"/>
  <c r="P91" i="1" s="1"/>
  <c r="O37" i="1"/>
  <c r="O38" i="1" s="1"/>
  <c r="N37" i="1"/>
  <c r="M37" i="1"/>
  <c r="L37" i="1"/>
  <c r="L38" i="1" s="1"/>
  <c r="L91" i="1" s="1"/>
  <c r="K37" i="1"/>
  <c r="J37" i="1"/>
  <c r="I37" i="1"/>
  <c r="H37" i="1"/>
  <c r="H38" i="1" s="1"/>
  <c r="H91" i="1" s="1"/>
  <c r="G37" i="1"/>
  <c r="G38" i="1" s="1"/>
  <c r="F37" i="1"/>
  <c r="E37" i="1"/>
  <c r="D37" i="1"/>
  <c r="D38" i="1" s="1"/>
  <c r="D91" i="1" s="1"/>
  <c r="C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23" i="1"/>
  <c r="BJ23" i="1"/>
  <c r="BI23" i="1"/>
  <c r="BH23" i="1"/>
  <c r="BG23" i="1"/>
  <c r="BF23" i="1"/>
  <c r="BE23" i="1"/>
  <c r="BE38" i="1" s="1"/>
  <c r="BE91" i="1" s="1"/>
  <c r="BD23" i="1"/>
  <c r="BC23" i="1"/>
  <c r="BB23" i="1"/>
  <c r="BA23" i="1"/>
  <c r="AZ23" i="1"/>
  <c r="AY23" i="1"/>
  <c r="AX23" i="1"/>
  <c r="AW23" i="1"/>
  <c r="AW38" i="1" s="1"/>
  <c r="AW91" i="1" s="1"/>
  <c r="AV23" i="1"/>
  <c r="AU23" i="1"/>
  <c r="AT23" i="1"/>
  <c r="AS23" i="1"/>
  <c r="AR23" i="1"/>
  <c r="AQ23" i="1"/>
  <c r="AP23" i="1"/>
  <c r="AO23" i="1"/>
  <c r="AO38" i="1" s="1"/>
  <c r="AO91" i="1" s="1"/>
  <c r="AN23" i="1"/>
  <c r="AM23" i="1"/>
  <c r="AL23" i="1"/>
  <c r="AK23" i="1"/>
  <c r="AJ23" i="1"/>
  <c r="AI23" i="1"/>
  <c r="AH23" i="1"/>
  <c r="AG23" i="1"/>
  <c r="AG38" i="1" s="1"/>
  <c r="AG91" i="1" s="1"/>
  <c r="AF23" i="1"/>
  <c r="AE23" i="1"/>
  <c r="AD23" i="1"/>
  <c r="AC23" i="1"/>
  <c r="AC38" i="1" s="1"/>
  <c r="AB23" i="1"/>
  <c r="AA23" i="1"/>
  <c r="Z23" i="1"/>
  <c r="Y23" i="1"/>
  <c r="Y38" i="1" s="1"/>
  <c r="Y91" i="1" s="1"/>
  <c r="X23" i="1"/>
  <c r="W23" i="1"/>
  <c r="V23" i="1"/>
  <c r="U23" i="1"/>
  <c r="U38" i="1" s="1"/>
  <c r="T23" i="1"/>
  <c r="S23" i="1"/>
  <c r="R23" i="1"/>
  <c r="Q23" i="1"/>
  <c r="Q38" i="1" s="1"/>
  <c r="Q91" i="1" s="1"/>
  <c r="P23" i="1"/>
  <c r="O23" i="1"/>
  <c r="N23" i="1"/>
  <c r="M23" i="1"/>
  <c r="M38" i="1" s="1"/>
  <c r="L23" i="1"/>
  <c r="K23" i="1"/>
  <c r="J23" i="1"/>
  <c r="I23" i="1"/>
  <c r="I38" i="1" s="1"/>
  <c r="I91" i="1" s="1"/>
  <c r="H23" i="1"/>
  <c r="G23" i="1"/>
  <c r="F23" i="1"/>
  <c r="E23" i="1"/>
  <c r="E38" i="1" s="1"/>
  <c r="D23" i="1"/>
  <c r="C23" i="1"/>
  <c r="BK22" i="1"/>
  <c r="BK20" i="1"/>
  <c r="BJ20" i="1"/>
  <c r="BJ38" i="1" s="1"/>
  <c r="BI20" i="1"/>
  <c r="BI38" i="1" s="1"/>
  <c r="BH20" i="1"/>
  <c r="BG20" i="1"/>
  <c r="BF20" i="1"/>
  <c r="BE20" i="1"/>
  <c r="BD20" i="1"/>
  <c r="BC20" i="1"/>
  <c r="BB20" i="1"/>
  <c r="BB38" i="1" s="1"/>
  <c r="BA20" i="1"/>
  <c r="BA38" i="1" s="1"/>
  <c r="AZ20" i="1"/>
  <c r="AY20" i="1"/>
  <c r="AX20" i="1"/>
  <c r="AW20" i="1"/>
  <c r="AV20" i="1"/>
  <c r="AU20" i="1"/>
  <c r="AT20" i="1"/>
  <c r="AT38" i="1" s="1"/>
  <c r="AS20" i="1"/>
  <c r="AS38" i="1" s="1"/>
  <c r="AR20" i="1"/>
  <c r="AQ20" i="1"/>
  <c r="AP20" i="1"/>
  <c r="AO20" i="1"/>
  <c r="AN20" i="1"/>
  <c r="AM20" i="1"/>
  <c r="AL20" i="1"/>
  <c r="AL38" i="1" s="1"/>
  <c r="AK20" i="1"/>
  <c r="AK38" i="1" s="1"/>
  <c r="AJ20" i="1"/>
  <c r="AI20" i="1"/>
  <c r="AH20" i="1"/>
  <c r="AG20" i="1"/>
  <c r="AF20" i="1"/>
  <c r="AE20" i="1"/>
  <c r="AD20" i="1"/>
  <c r="AD38" i="1" s="1"/>
  <c r="AC20" i="1"/>
  <c r="AB20" i="1"/>
  <c r="AA20" i="1"/>
  <c r="Z20" i="1"/>
  <c r="Y20" i="1"/>
  <c r="X20" i="1"/>
  <c r="W20" i="1"/>
  <c r="V20" i="1"/>
  <c r="V38" i="1" s="1"/>
  <c r="U20" i="1"/>
  <c r="T20" i="1"/>
  <c r="S20" i="1"/>
  <c r="R20" i="1"/>
  <c r="Q20" i="1"/>
  <c r="P20" i="1"/>
  <c r="O20" i="1"/>
  <c r="N20" i="1"/>
  <c r="N38" i="1" s="1"/>
  <c r="N91" i="1" s="1"/>
  <c r="M20" i="1"/>
  <c r="L20" i="1"/>
  <c r="K20" i="1"/>
  <c r="J20" i="1"/>
  <c r="I20" i="1"/>
  <c r="H20" i="1"/>
  <c r="G20" i="1"/>
  <c r="F20" i="1"/>
  <c r="F38" i="1" s="1"/>
  <c r="F91" i="1" s="1"/>
  <c r="E20" i="1"/>
  <c r="D20" i="1"/>
  <c r="C20" i="1"/>
  <c r="BK19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K16" i="1"/>
  <c r="BJ14" i="1"/>
  <c r="BI14" i="1"/>
  <c r="BH14" i="1"/>
  <c r="BG14" i="1"/>
  <c r="BG38" i="1" s="1"/>
  <c r="BG91" i="1" s="1"/>
  <c r="BF14" i="1"/>
  <c r="BF38" i="1" s="1"/>
  <c r="BF91" i="1" s="1"/>
  <c r="BE14" i="1"/>
  <c r="BD14" i="1"/>
  <c r="BC14" i="1"/>
  <c r="BB14" i="1"/>
  <c r="BA14" i="1"/>
  <c r="AZ14" i="1"/>
  <c r="AY14" i="1"/>
  <c r="AY38" i="1" s="1"/>
  <c r="AY91" i="1" s="1"/>
  <c r="AX14" i="1"/>
  <c r="AX38" i="1" s="1"/>
  <c r="AX91" i="1" s="1"/>
  <c r="AW14" i="1"/>
  <c r="AV14" i="1"/>
  <c r="AU14" i="1"/>
  <c r="AT14" i="1"/>
  <c r="AS14" i="1"/>
  <c r="AR14" i="1"/>
  <c r="AQ14" i="1"/>
  <c r="AQ38" i="1" s="1"/>
  <c r="AQ91" i="1" s="1"/>
  <c r="AP14" i="1"/>
  <c r="AP38" i="1" s="1"/>
  <c r="AP91" i="1" s="1"/>
  <c r="AO14" i="1"/>
  <c r="AN14" i="1"/>
  <c r="AM14" i="1"/>
  <c r="AL14" i="1"/>
  <c r="AK14" i="1"/>
  <c r="AJ14" i="1"/>
  <c r="AI14" i="1"/>
  <c r="AI38" i="1" s="1"/>
  <c r="AI91" i="1" s="1"/>
  <c r="AH14" i="1"/>
  <c r="AH38" i="1" s="1"/>
  <c r="AH91" i="1" s="1"/>
  <c r="AG14" i="1"/>
  <c r="AF14" i="1"/>
  <c r="AE14" i="1"/>
  <c r="AD14" i="1"/>
  <c r="AC14" i="1"/>
  <c r="AB14" i="1"/>
  <c r="AA14" i="1"/>
  <c r="AA38" i="1" s="1"/>
  <c r="AA91" i="1" s="1"/>
  <c r="Z14" i="1"/>
  <c r="Z38" i="1" s="1"/>
  <c r="Z91" i="1" s="1"/>
  <c r="Y14" i="1"/>
  <c r="X14" i="1"/>
  <c r="W14" i="1"/>
  <c r="V14" i="1"/>
  <c r="U14" i="1"/>
  <c r="T14" i="1"/>
  <c r="S14" i="1"/>
  <c r="S38" i="1" s="1"/>
  <c r="S91" i="1" s="1"/>
  <c r="R14" i="1"/>
  <c r="R38" i="1" s="1"/>
  <c r="R91" i="1" s="1"/>
  <c r="Q14" i="1"/>
  <c r="P14" i="1"/>
  <c r="O14" i="1"/>
  <c r="N14" i="1"/>
  <c r="M14" i="1"/>
  <c r="L14" i="1"/>
  <c r="K14" i="1"/>
  <c r="K38" i="1" s="1"/>
  <c r="K91" i="1" s="1"/>
  <c r="J14" i="1"/>
  <c r="J38" i="1" s="1"/>
  <c r="J91" i="1" s="1"/>
  <c r="I14" i="1"/>
  <c r="H14" i="1"/>
  <c r="G14" i="1"/>
  <c r="F14" i="1"/>
  <c r="E14" i="1"/>
  <c r="D14" i="1"/>
  <c r="C14" i="1"/>
  <c r="C38" i="1" s="1"/>
  <c r="C91" i="1" s="1"/>
  <c r="BK13" i="1"/>
  <c r="BK14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BI91" i="1" l="1"/>
  <c r="AD91" i="1"/>
  <c r="AL91" i="1"/>
  <c r="AT91" i="1"/>
  <c r="BB91" i="1"/>
  <c r="BJ91" i="1"/>
  <c r="BK38" i="1"/>
  <c r="BK91" i="1" s="1"/>
  <c r="G91" i="1"/>
  <c r="O91" i="1"/>
  <c r="W91" i="1"/>
  <c r="AE91" i="1"/>
  <c r="AM91" i="1"/>
  <c r="AU91" i="1"/>
  <c r="BC91" i="1"/>
  <c r="BA91" i="1"/>
  <c r="V91" i="1"/>
  <c r="AK91" i="1"/>
  <c r="AS91" i="1"/>
  <c r="E91" i="1"/>
  <c r="M91" i="1"/>
  <c r="U91" i="1"/>
  <c r="AC91" i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<sst xmlns="http://schemas.openxmlformats.org/spreadsheetml/2006/main" count="179" uniqueCount="142">
  <si>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</si>
  <si>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</si>
  <si>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</si>
  <si>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</si>
  <si>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</si>
  <si>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</si>
  <si>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</si>
  <si>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</si>
  <si>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</si>
  <si>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</si>
  <si>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</si>
  <si>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</si>
  <si>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</si>
  <si>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</si>
  <si>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</si>
  <si>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</si>
  <si>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</si>
  <si>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</si>
  <si>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</si>
  <si>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</si>
  <si>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</si>
  <si>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</si>
  <si>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</si>
  <si>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</si>
  <si>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</si>
  <si>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</si>
  <si>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</si>
  <si>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</si>
  <si>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</si>
  <si>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</si>
  <si>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</si>
  <si>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</si>
  <si>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</si>
  <si>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</si>
  <si>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</si>
  <si>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</si>
  <si>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</si>
  <si>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</si>
  <si>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</si>
  <si>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</si>
  <si>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</si>
  <si>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</si>
  <si>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</si>
  <si>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</si>
  <si>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</si>
  <si>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</si>
  <si>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</si>
  <si>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</si>
  <si>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</si>
  <si>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</si>
  <si>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</si>
  <si>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</si>
  <si>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</si>
  <si>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</si>
  <si>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</si>
  <si>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</si>
  <si>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</si>
  <si>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</si>
  <si>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</si>
  <si>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</si>
  <si>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</si>
  <si>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</si>
  <si>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</si>
  <si>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</si>
  <si>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</si>
  <si>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</si>
  <si>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</si>
  <si>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</si>
  <si>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</si>
  <si>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</si>
  <si>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</si>
  <si>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</si>
  <si>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</si>
  <si>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</si>
  <si>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</si>
  <si>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</si>
  <si>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</si>
  <si>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</si>
  <si>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</si>
  <si>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</si>
  <si>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</si>
  <si>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</si>
  <si>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</si>
  <si>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</si>
  <si>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</si>
  <si>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</si>
  <si>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</si>
  <si>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</si>
  <si>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</si>
  <si>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</si>
  <si>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</si>
  <si>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</si>
  <si>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</si>
  <si>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</si>
  <si>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</si>
  <si>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</si>
  <si>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</si>
  <si>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</si>
  <si>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</si>
  <si>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</si>
  <si>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</si>
  <si>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</si>
  <si>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</si>
  <si>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</si>
  <si>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</si>
  <si>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</si>
  <si>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</si>
  <si>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</si>
  <si>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</si>
  <si>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</si>
  <si>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</si>
  <si>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</si>
  <si>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</si>
  <si>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</si>
  <si>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</si>
  <si>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</si>
  <si>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</si>
  <si>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</si>
  <si>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</si>
  <si>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</si>
  <si>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</si>
  <si>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</si>
  <si>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</si>
  <si>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</si>
  <si>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</si>
  <si>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</si>
  <si>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</si>
  <si>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</si>
  <si>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</si>
  <si>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</si>
  <si>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</si>
  <si>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</si>
  <si>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</si>
  <si>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</si>
  <si>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</si>
  <si>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</si>
  <si>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</si>
  <si>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</si>
  <si>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</si>
  <si>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</si>
  <si>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</si>
  <si>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Jan 2026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</si>
</sst>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8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4" fontId="3" fillId="0" borderId="26" xfId="0" applyNumberFormat="1" applyFont="1" applyBorder="1" applyAlignment="1">
      <alignment horizontal="right" vertical="center" wrapText="1" readingOrder="1"/>
    </xf>
    <xf numFmtId="4" fontId="7" fillId="0" borderId="0" xfId="0" applyNumberFormat="1" applyFont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0" fontId="12" fillId="0" borderId="16" xfId="1" applyFont="1" applyBorder="1" applyAlignment="1" applyProtection="1">
      <alignment horizontal="left"/>
      <protection locked="0"/>
    </xf>
    <xf numFmtId="0" fontId="12" fillId="0" borderId="16" xfId="1" applyFont="1" applyBorder="1" applyProtection="1">
      <protection locked="0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0" fillId="0" borderId="16" xfId="0" applyBorder="1" applyProtection="1">
      <protection locked="0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1"/>
  <sheetViews>
    <sheetView tabSelected="1" workbookViewId="0">
      <selection sqref="A1:A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84" t="s">
        <v>0</v>
      </c>
      <c r="B1" s="86" t="s">
        <v>1</v>
      </c>
      <c r="C1" s="94" t="s">
        <v>141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6"/>
    </row>
    <row r="2" spans="1:63" s="1" customFormat="1" ht="15.75" customHeight="1" thickBot="1" x14ac:dyDescent="0.4">
      <c r="A2" s="85"/>
      <c r="B2" s="87"/>
      <c r="C2" s="94" t="s">
        <v>2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6"/>
      <c r="W2" s="94" t="s">
        <v>3</v>
      </c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6"/>
      <c r="AQ2" s="94" t="s">
        <v>4</v>
      </c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6"/>
      <c r="BK2" s="100" t="s">
        <v>5</v>
      </c>
    </row>
    <row r="3" spans="1:63" s="2" customFormat="1" ht="15.75" customHeight="1" thickBot="1" x14ac:dyDescent="0.4">
      <c r="A3" s="85"/>
      <c r="B3" s="87"/>
      <c r="C3" s="88" t="s">
        <v>6</v>
      </c>
      <c r="D3" s="89"/>
      <c r="E3" s="89"/>
      <c r="F3" s="89"/>
      <c r="G3" s="89"/>
      <c r="H3" s="89"/>
      <c r="I3" s="89"/>
      <c r="J3" s="89"/>
      <c r="K3" s="89"/>
      <c r="L3" s="90"/>
      <c r="M3" s="88" t="s">
        <v>7</v>
      </c>
      <c r="N3" s="89"/>
      <c r="O3" s="89"/>
      <c r="P3" s="89"/>
      <c r="Q3" s="89"/>
      <c r="R3" s="89"/>
      <c r="S3" s="89"/>
      <c r="T3" s="89"/>
      <c r="U3" s="89"/>
      <c r="V3" s="90"/>
      <c r="W3" s="88" t="s">
        <v>6</v>
      </c>
      <c r="X3" s="89"/>
      <c r="Y3" s="89"/>
      <c r="Z3" s="89"/>
      <c r="AA3" s="89"/>
      <c r="AB3" s="89"/>
      <c r="AC3" s="89"/>
      <c r="AD3" s="89"/>
      <c r="AE3" s="89"/>
      <c r="AF3" s="90"/>
      <c r="AG3" s="88" t="s">
        <v>7</v>
      </c>
      <c r="AH3" s="89"/>
      <c r="AI3" s="89"/>
      <c r="AJ3" s="89"/>
      <c r="AK3" s="89"/>
      <c r="AL3" s="89"/>
      <c r="AM3" s="89"/>
      <c r="AN3" s="89"/>
      <c r="AO3" s="89"/>
      <c r="AP3" s="90"/>
      <c r="AQ3" s="88" t="s">
        <v>6</v>
      </c>
      <c r="AR3" s="89"/>
      <c r="AS3" s="89"/>
      <c r="AT3" s="89"/>
      <c r="AU3" s="89"/>
      <c r="AV3" s="89"/>
      <c r="AW3" s="89"/>
      <c r="AX3" s="89"/>
      <c r="AY3" s="89"/>
      <c r="AZ3" s="90"/>
      <c r="BA3" s="88" t="s">
        <v>7</v>
      </c>
      <c r="BB3" s="89"/>
      <c r="BC3" s="89"/>
      <c r="BD3" s="89"/>
      <c r="BE3" s="89"/>
      <c r="BF3" s="89"/>
      <c r="BG3" s="89"/>
      <c r="BH3" s="89"/>
      <c r="BI3" s="89"/>
      <c r="BJ3" s="90"/>
      <c r="BK3" s="101"/>
    </row>
    <row r="4" spans="1:63" s="2" customFormat="1" ht="15" customHeight="1" x14ac:dyDescent="0.35">
      <c r="A4" s="85"/>
      <c r="B4" s="87"/>
      <c r="C4" s="97" t="s">
        <v>8</v>
      </c>
      <c r="D4" s="98"/>
      <c r="E4" s="98"/>
      <c r="F4" s="98"/>
      <c r="G4" s="99"/>
      <c r="H4" s="91" t="s">
        <v>9</v>
      </c>
      <c r="I4" s="92"/>
      <c r="J4" s="92"/>
      <c r="K4" s="92"/>
      <c r="L4" s="93"/>
      <c r="M4" s="97" t="s">
        <v>8</v>
      </c>
      <c r="N4" s="98"/>
      <c r="O4" s="98"/>
      <c r="P4" s="98"/>
      <c r="Q4" s="99"/>
      <c r="R4" s="91" t="s">
        <v>9</v>
      </c>
      <c r="S4" s="92"/>
      <c r="T4" s="92"/>
      <c r="U4" s="92"/>
      <c r="V4" s="93"/>
      <c r="W4" s="97" t="s">
        <v>8</v>
      </c>
      <c r="X4" s="98"/>
      <c r="Y4" s="98"/>
      <c r="Z4" s="98"/>
      <c r="AA4" s="99"/>
      <c r="AB4" s="91" t="s">
        <v>9</v>
      </c>
      <c r="AC4" s="92"/>
      <c r="AD4" s="92"/>
      <c r="AE4" s="92"/>
      <c r="AF4" s="93"/>
      <c r="AG4" s="97" t="s">
        <v>8</v>
      </c>
      <c r="AH4" s="98"/>
      <c r="AI4" s="98"/>
      <c r="AJ4" s="98"/>
      <c r="AK4" s="99"/>
      <c r="AL4" s="91" t="s">
        <v>9</v>
      </c>
      <c r="AM4" s="92"/>
      <c r="AN4" s="92"/>
      <c r="AO4" s="92"/>
      <c r="AP4" s="93"/>
      <c r="AQ4" s="97" t="s">
        <v>8</v>
      </c>
      <c r="AR4" s="98"/>
      <c r="AS4" s="98"/>
      <c r="AT4" s="98"/>
      <c r="AU4" s="99"/>
      <c r="AV4" s="91" t="s">
        <v>9</v>
      </c>
      <c r="AW4" s="92"/>
      <c r="AX4" s="92"/>
      <c r="AY4" s="92"/>
      <c r="AZ4" s="93"/>
      <c r="BA4" s="97" t="s">
        <v>8</v>
      </c>
      <c r="BB4" s="98"/>
      <c r="BC4" s="98"/>
      <c r="BD4" s="98"/>
      <c r="BE4" s="99"/>
      <c r="BF4" s="91" t="s">
        <v>9</v>
      </c>
      <c r="BG4" s="92"/>
      <c r="BH4" s="92"/>
      <c r="BI4" s="92"/>
      <c r="BJ4" s="93"/>
      <c r="BK4" s="101"/>
    </row>
    <row r="5" spans="1:63" s="2" customFormat="1" ht="15" customHeight="1" x14ac:dyDescent="0.35">
      <c r="A5" s="85"/>
      <c r="B5" s="87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02"/>
    </row>
    <row r="6" spans="1:63" ht="13" x14ac:dyDescent="0.3">
      <c r="A6" s="10" t="s">
        <v>10</v>
      </c>
      <c r="B6" s="39" t="s">
        <v>11</v>
      </c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5"/>
    </row>
    <row r="7" spans="1:63" ht="14.5" x14ac:dyDescent="0.35">
      <c r="A7" s="10" t="s">
        <v>12</v>
      </c>
      <c r="B7" s="40" t="s">
        <v>13</v>
      </c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5"/>
    </row>
    <row r="8" spans="1:63" ht="14.5" x14ac:dyDescent="0.35">
      <c r="A8" s="10"/>
      <c r="B8" s="41" t="s">
        <v>14</v>
      </c>
      <c r="C8" s="11">
        <v>0</v>
      </c>
      <c r="D8" s="11">
        <v>477.89753615799998</v>
      </c>
      <c r="E8" s="11">
        <v>0</v>
      </c>
      <c r="F8" s="11">
        <v>0</v>
      </c>
      <c r="G8" s="11">
        <v>0</v>
      </c>
      <c r="H8" s="11">
        <v>36.791563777999997</v>
      </c>
      <c r="I8" s="11">
        <v>13575.458766479</v>
      </c>
      <c r="J8" s="11">
        <v>855.30236288100002</v>
      </c>
      <c r="K8" s="11">
        <v>0</v>
      </c>
      <c r="L8" s="11">
        <v>196.46748064400001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15.778601776</v>
      </c>
      <c r="S8" s="11">
        <v>762.19311844200001</v>
      </c>
      <c r="T8" s="11">
        <v>10.508877786999999</v>
      </c>
      <c r="U8" s="11">
        <v>0</v>
      </c>
      <c r="V8" s="11">
        <v>18.653291216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3.225160378</v>
      </c>
      <c r="AC8" s="11">
        <v>89.285572700000003</v>
      </c>
      <c r="AD8" s="11">
        <v>0</v>
      </c>
      <c r="AE8" s="11">
        <v>0</v>
      </c>
      <c r="AF8" s="11">
        <v>197.419486011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0.18566682700000001</v>
      </c>
      <c r="AM8" s="11">
        <v>0</v>
      </c>
      <c r="AN8" s="11">
        <v>0</v>
      </c>
      <c r="AO8" s="11">
        <v>0</v>
      </c>
      <c r="AP8" s="11">
        <v>6.3706456730000003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47.489406723999998</v>
      </c>
      <c r="AW8" s="11">
        <v>1079.6272171329999</v>
      </c>
      <c r="AX8" s="11">
        <v>0</v>
      </c>
      <c r="AY8" s="11">
        <v>0</v>
      </c>
      <c r="AZ8" s="11">
        <v>202.46018741500001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17.630974108</v>
      </c>
      <c r="BG8" s="11">
        <v>28.877262820999999</v>
      </c>
      <c r="BH8" s="11">
        <v>4.9633498329999997</v>
      </c>
      <c r="BI8" s="11">
        <v>0</v>
      </c>
      <c r="BJ8" s="11">
        <v>34.719413471999999</v>
      </c>
      <c r="BK8" s="12">
        <f>SUM(C8:BJ8)</f>
        <v>17661.305942256</v>
      </c>
    </row>
    <row r="9" spans="1:63" ht="14.5" x14ac:dyDescent="0.35">
      <c r="A9" s="10"/>
      <c r="B9" s="41" t="s">
        <v>15</v>
      </c>
      <c r="C9" s="11">
        <v>0</v>
      </c>
      <c r="D9" s="11">
        <v>321.069637312</v>
      </c>
      <c r="E9" s="11">
        <v>0</v>
      </c>
      <c r="F9" s="11">
        <v>0</v>
      </c>
      <c r="G9" s="11">
        <v>0</v>
      </c>
      <c r="H9" s="11">
        <v>20.560968918</v>
      </c>
      <c r="I9" s="11">
        <v>3896.9286941179998</v>
      </c>
      <c r="J9" s="11">
        <v>615.16244686699997</v>
      </c>
      <c r="K9" s="11">
        <v>0</v>
      </c>
      <c r="L9" s="11">
        <v>73.287624613000006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8.6921798359999993</v>
      </c>
      <c r="S9" s="11">
        <v>29.531019079</v>
      </c>
      <c r="T9" s="11">
        <v>0</v>
      </c>
      <c r="U9" s="11">
        <v>0</v>
      </c>
      <c r="V9" s="11">
        <v>6.710958873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0.16891170699999999</v>
      </c>
      <c r="AC9" s="11">
        <v>5.7191612300000001</v>
      </c>
      <c r="AD9" s="11">
        <v>0</v>
      </c>
      <c r="AE9" s="11">
        <v>0</v>
      </c>
      <c r="AF9" s="11">
        <v>46.419400054999997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6.471872E-3</v>
      </c>
      <c r="AM9" s="11">
        <v>0</v>
      </c>
      <c r="AN9" s="11">
        <v>0</v>
      </c>
      <c r="AO9" s="11">
        <v>0</v>
      </c>
      <c r="AP9" s="11">
        <v>0.61488290199999995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11.793975051</v>
      </c>
      <c r="AW9" s="11">
        <v>203.661898087</v>
      </c>
      <c r="AX9" s="11">
        <v>0</v>
      </c>
      <c r="AY9" s="11">
        <v>0</v>
      </c>
      <c r="AZ9" s="11">
        <v>62.228818253999997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6.230446486</v>
      </c>
      <c r="BG9" s="11">
        <v>0.47025557899999998</v>
      </c>
      <c r="BH9" s="11">
        <v>9.5780469999999993E-3</v>
      </c>
      <c r="BI9" s="11">
        <v>0</v>
      </c>
      <c r="BJ9" s="11">
        <v>8.4585053210000005</v>
      </c>
      <c r="BK9" s="12">
        <f>SUM(C9:BJ9)</f>
        <v>5317.725834206999</v>
      </c>
    </row>
    <row r="10" spans="1:63" ht="14.5" x14ac:dyDescent="0.35">
      <c r="A10" s="10"/>
      <c r="B10" s="41" t="s">
        <v>16</v>
      </c>
      <c r="C10" s="11">
        <v>0</v>
      </c>
      <c r="D10" s="11">
        <v>9.0752670789999996</v>
      </c>
      <c r="E10" s="11">
        <v>0</v>
      </c>
      <c r="F10" s="11">
        <v>0</v>
      </c>
      <c r="G10" s="11">
        <v>0</v>
      </c>
      <c r="H10" s="11">
        <v>2.456624073</v>
      </c>
      <c r="I10" s="11">
        <v>2659.6839347270002</v>
      </c>
      <c r="J10" s="11">
        <v>125.898959206</v>
      </c>
      <c r="K10" s="11">
        <v>0</v>
      </c>
      <c r="L10" s="11">
        <v>17.850651255999999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1.1622925609999999</v>
      </c>
      <c r="S10" s="11">
        <v>311.26727412999998</v>
      </c>
      <c r="T10" s="11">
        <v>0</v>
      </c>
      <c r="U10" s="11">
        <v>0</v>
      </c>
      <c r="V10" s="11">
        <v>3.6723451800000002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0.13052768100000001</v>
      </c>
      <c r="AC10" s="11">
        <v>0</v>
      </c>
      <c r="AD10" s="11">
        <v>0</v>
      </c>
      <c r="AE10" s="11">
        <v>0</v>
      </c>
      <c r="AF10" s="11">
        <v>134.33508168399999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1.0183276999999999E-2</v>
      </c>
      <c r="AM10" s="11">
        <v>0</v>
      </c>
      <c r="AN10" s="11">
        <v>0</v>
      </c>
      <c r="AO10" s="11">
        <v>0</v>
      </c>
      <c r="AP10" s="11">
        <v>5.2646731000000002E-2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7.4173741919999996</v>
      </c>
      <c r="AW10" s="11">
        <v>514.49836053599995</v>
      </c>
      <c r="AX10" s="11">
        <v>0</v>
      </c>
      <c r="AY10" s="11">
        <v>0</v>
      </c>
      <c r="AZ10" s="11">
        <v>47.502780692000002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2.7989411369999999</v>
      </c>
      <c r="BG10" s="11">
        <v>0.239723457</v>
      </c>
      <c r="BH10" s="11">
        <v>4.1046340240000001</v>
      </c>
      <c r="BI10" s="11">
        <v>0</v>
      </c>
      <c r="BJ10" s="11">
        <v>4.0183785250000001</v>
      </c>
      <c r="BK10" s="12">
        <f>SUM(C10:BJ10)</f>
        <v>3846.1759801480002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808.04244054900005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59.809156768999998</v>
      </c>
      <c r="I11" s="13">
        <f t="shared" si="0"/>
        <v>20132.071395323997</v>
      </c>
      <c r="J11" s="13">
        <f t="shared" si="0"/>
        <v>1596.3637689539999</v>
      </c>
      <c r="K11" s="13">
        <f t="shared" si="0"/>
        <v>0</v>
      </c>
      <c r="L11" s="14">
        <f t="shared" si="0"/>
        <v>287.60575651300002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25.633074173000001</v>
      </c>
      <c r="S11" s="13">
        <f t="shared" si="0"/>
        <v>1102.9914116509999</v>
      </c>
      <c r="T11" s="13">
        <f t="shared" si="0"/>
        <v>10.508877786999999</v>
      </c>
      <c r="U11" s="13">
        <f t="shared" si="0"/>
        <v>0</v>
      </c>
      <c r="V11" s="14">
        <f t="shared" si="0"/>
        <v>29.036595268999999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3.5245997659999997</v>
      </c>
      <c r="AC11" s="13">
        <f t="shared" si="0"/>
        <v>95.00473393</v>
      </c>
      <c r="AD11" s="13">
        <f t="shared" si="0"/>
        <v>0</v>
      </c>
      <c r="AE11" s="13">
        <f t="shared" si="0"/>
        <v>0</v>
      </c>
      <c r="AF11" s="14">
        <f t="shared" si="0"/>
        <v>378.17396774999997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0.20232197599999999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7.0381753060000003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66.700755966999992</v>
      </c>
      <c r="AW11" s="13">
        <f t="shared" si="0"/>
        <v>1797.7874757559998</v>
      </c>
      <c r="AX11" s="13">
        <f t="shared" si="0"/>
        <v>0</v>
      </c>
      <c r="AY11" s="13">
        <f t="shared" si="0"/>
        <v>0</v>
      </c>
      <c r="AZ11" s="14">
        <f t="shared" si="0"/>
        <v>312.19178636099997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26.660361731000002</v>
      </c>
      <c r="BG11" s="13">
        <f t="shared" si="0"/>
        <v>29.587241856999999</v>
      </c>
      <c r="BH11" s="13">
        <f t="shared" si="0"/>
        <v>9.0775619039999995</v>
      </c>
      <c r="BI11" s="13">
        <f t="shared" si="0"/>
        <v>0</v>
      </c>
      <c r="BJ11" s="14">
        <f>SUM(BJ8:BJ10)</f>
        <v>47.196297318000006</v>
      </c>
      <c r="BK11" s="16">
        <f>SUM(BK8:BK10)</f>
        <v>26825.207756610998</v>
      </c>
    </row>
    <row r="12" spans="1:63" ht="13" x14ac:dyDescent="0.3">
      <c r="A12" s="10" t="s">
        <v>18</v>
      </c>
      <c r="B12" s="43" t="s">
        <v>19</v>
      </c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7"/>
    </row>
    <row r="13" spans="1:63" ht="13" x14ac:dyDescent="0.3">
      <c r="A13" s="10"/>
      <c r="B13" s="63" t="s">
        <v>135</v>
      </c>
      <c r="C13" s="11">
        <v>0</v>
      </c>
      <c r="D13" s="11">
        <v>1.0748171639999999</v>
      </c>
      <c r="E13" s="11">
        <v>0</v>
      </c>
      <c r="F13" s="11">
        <v>0</v>
      </c>
      <c r="G13" s="11">
        <v>0</v>
      </c>
      <c r="H13" s="11">
        <v>6.8763191089999998</v>
      </c>
      <c r="I13" s="11">
        <v>17.163921618</v>
      </c>
      <c r="J13" s="11">
        <v>0</v>
      </c>
      <c r="K13" s="11">
        <v>0</v>
      </c>
      <c r="L13" s="11">
        <v>18.256776778999999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1.6714379269999999</v>
      </c>
      <c r="S13" s="11">
        <v>0</v>
      </c>
      <c r="T13" s="11">
        <v>0</v>
      </c>
      <c r="U13" s="11">
        <v>0</v>
      </c>
      <c r="V13" s="11">
        <v>1.5819214939999999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0.12066042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18.480154408000001</v>
      </c>
      <c r="AW13" s="11">
        <v>42.074852675999999</v>
      </c>
      <c r="AX13" s="11">
        <v>0</v>
      </c>
      <c r="AY13" s="11">
        <v>0</v>
      </c>
      <c r="AZ13" s="11">
        <v>112.72910397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2.863120592</v>
      </c>
      <c r="BG13" s="11">
        <v>1.8511289259999999</v>
      </c>
      <c r="BH13" s="11">
        <v>0</v>
      </c>
      <c r="BI13" s="11">
        <v>0</v>
      </c>
      <c r="BJ13" s="11">
        <v>4.9030841709999997</v>
      </c>
      <c r="BK13" s="12">
        <f>SUM(C13:BJ13)</f>
        <v>229.64729925399999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1.0748171639999999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6.8763191089999998</v>
      </c>
      <c r="I14" s="13">
        <f t="shared" si="1"/>
        <v>17.163921618</v>
      </c>
      <c r="J14" s="13">
        <f t="shared" si="1"/>
        <v>0</v>
      </c>
      <c r="K14" s="13">
        <f t="shared" si="1"/>
        <v>0</v>
      </c>
      <c r="L14" s="14">
        <f t="shared" si="1"/>
        <v>18.256776778999999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1.6714379269999999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1.5819214939999999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0.12066042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18.480154408000001</v>
      </c>
      <c r="AW14" s="13">
        <f t="shared" si="1"/>
        <v>42.074852675999999</v>
      </c>
      <c r="AX14" s="13">
        <f t="shared" si="1"/>
        <v>0</v>
      </c>
      <c r="AY14" s="13">
        <f t="shared" si="1"/>
        <v>0</v>
      </c>
      <c r="AZ14" s="17">
        <f t="shared" si="1"/>
        <v>112.72910397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2.863120592</v>
      </c>
      <c r="BG14" s="13">
        <f t="shared" si="1"/>
        <v>1.8511289259999999</v>
      </c>
      <c r="BH14" s="13">
        <f t="shared" si="1"/>
        <v>0</v>
      </c>
      <c r="BI14" s="13">
        <f t="shared" si="1"/>
        <v>0</v>
      </c>
      <c r="BJ14" s="14">
        <f>SUM(BJ13)</f>
        <v>4.9030841709999997</v>
      </c>
      <c r="BK14" s="16">
        <f>SUM(BK13)</f>
        <v>229.64729925399999</v>
      </c>
    </row>
    <row r="15" spans="1:63" ht="13" x14ac:dyDescent="0.3">
      <c r="A15" s="10" t="s">
        <v>22</v>
      </c>
      <c r="B15" s="43" t="s">
        <v>23</v>
      </c>
      <c r="C15" s="106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8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78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80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78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80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76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7"/>
    </row>
    <row r="25" spans="1:63" ht="13" x14ac:dyDescent="0.3">
      <c r="A25" s="10"/>
      <c r="B25" s="48" t="s">
        <v>33</v>
      </c>
      <c r="C25" s="11">
        <v>0</v>
      </c>
      <c r="D25" s="11">
        <v>2.2817214639999999</v>
      </c>
      <c r="E25" s="11">
        <v>0</v>
      </c>
      <c r="F25" s="11">
        <v>0</v>
      </c>
      <c r="G25" s="11">
        <v>0</v>
      </c>
      <c r="H25" s="11">
        <v>3.561248151</v>
      </c>
      <c r="I25" s="11">
        <v>1.2961917080000001</v>
      </c>
      <c r="J25" s="11">
        <v>0</v>
      </c>
      <c r="K25" s="11">
        <v>0</v>
      </c>
      <c r="L25" s="11">
        <v>8.4199130800000006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0.96769764199999997</v>
      </c>
      <c r="S25" s="11">
        <v>0</v>
      </c>
      <c r="T25" s="11">
        <v>0</v>
      </c>
      <c r="U25" s="11">
        <v>0</v>
      </c>
      <c r="V25" s="11">
        <v>0.46216759000000002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2.7031649899999999</v>
      </c>
      <c r="AC25" s="11">
        <v>0.38137953200000002</v>
      </c>
      <c r="AD25" s="11">
        <v>0</v>
      </c>
      <c r="AE25" s="11">
        <v>0</v>
      </c>
      <c r="AF25" s="11">
        <v>12.146737299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0.14822701699999999</v>
      </c>
      <c r="AM25" s="11">
        <v>0</v>
      </c>
      <c r="AN25" s="11">
        <v>0</v>
      </c>
      <c r="AO25" s="11">
        <v>0</v>
      </c>
      <c r="AP25" s="11">
        <v>6.3440330000000003E-2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19.622649719999998</v>
      </c>
      <c r="AW25" s="11">
        <v>15.943298349999999</v>
      </c>
      <c r="AX25" s="11">
        <v>0</v>
      </c>
      <c r="AY25" s="11">
        <v>0</v>
      </c>
      <c r="AZ25" s="11">
        <v>57.512418480000001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4.2801773980000002</v>
      </c>
      <c r="BG25" s="11">
        <v>5.3577810970000002</v>
      </c>
      <c r="BH25" s="11">
        <v>0</v>
      </c>
      <c r="BI25" s="11">
        <v>0</v>
      </c>
      <c r="BJ25" s="11">
        <v>4.7500459130000001</v>
      </c>
      <c r="BK25" s="12">
        <f t="shared" ref="BK25:BK36" si="5">SUM(C25:BJ25)</f>
        <v>139.89825976100002</v>
      </c>
    </row>
    <row r="26" spans="1:63" ht="13" x14ac:dyDescent="0.3">
      <c r="A26" s="10"/>
      <c r="B26" s="48" t="s">
        <v>34</v>
      </c>
      <c r="C26" s="11">
        <v>0</v>
      </c>
      <c r="D26" s="11">
        <v>0.98102786500000005</v>
      </c>
      <c r="E26" s="11">
        <v>0</v>
      </c>
      <c r="F26" s="11">
        <v>0</v>
      </c>
      <c r="G26" s="11">
        <v>0</v>
      </c>
      <c r="H26" s="11">
        <v>0.29492671399999998</v>
      </c>
      <c r="I26" s="11">
        <v>12.018245709</v>
      </c>
      <c r="J26" s="11">
        <v>0</v>
      </c>
      <c r="K26" s="11">
        <v>0</v>
      </c>
      <c r="L26" s="11">
        <v>0.38911367899999999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0.265217433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4.6580627889999997</v>
      </c>
      <c r="AC26" s="11">
        <v>4.8477336000000003E-2</v>
      </c>
      <c r="AD26" s="11">
        <v>0</v>
      </c>
      <c r="AE26" s="11">
        <v>0</v>
      </c>
      <c r="AF26" s="11">
        <v>3.9216391150000001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0.366820113</v>
      </c>
      <c r="AM26" s="11">
        <v>0</v>
      </c>
      <c r="AN26" s="11">
        <v>0</v>
      </c>
      <c r="AO26" s="11">
        <v>0</v>
      </c>
      <c r="AP26" s="11">
        <v>2.3561274E-2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2.9754353309999999</v>
      </c>
      <c r="AW26" s="11">
        <v>13.210337439</v>
      </c>
      <c r="AX26" s="11">
        <v>0</v>
      </c>
      <c r="AY26" s="11">
        <v>0</v>
      </c>
      <c r="AZ26" s="11">
        <v>3.977127174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2.1953247249999999</v>
      </c>
      <c r="BG26" s="11">
        <v>0.33320792100000002</v>
      </c>
      <c r="BH26" s="11">
        <v>0</v>
      </c>
      <c r="BI26" s="11">
        <v>0</v>
      </c>
      <c r="BJ26" s="11">
        <v>1.4560868899999999</v>
      </c>
      <c r="BK26" s="12">
        <f t="shared" si="5"/>
        <v>47.114611507000006</v>
      </c>
    </row>
    <row r="27" spans="1:63" ht="13" x14ac:dyDescent="0.3">
      <c r="A27" s="10"/>
      <c r="B27" s="48" t="s">
        <v>35</v>
      </c>
      <c r="C27" s="11">
        <v>0</v>
      </c>
      <c r="D27" s="11">
        <v>1.1498753230000001</v>
      </c>
      <c r="E27" s="11">
        <v>0</v>
      </c>
      <c r="F27" s="11">
        <v>0</v>
      </c>
      <c r="G27" s="11">
        <v>0</v>
      </c>
      <c r="H27" s="11">
        <v>7.5561093670000004</v>
      </c>
      <c r="I27" s="11">
        <v>60.834241075999998</v>
      </c>
      <c r="J27" s="11">
        <v>0.55788551399999997</v>
      </c>
      <c r="K27" s="11">
        <v>0</v>
      </c>
      <c r="L27" s="11">
        <v>98.349113785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3.1250121100000001</v>
      </c>
      <c r="S27" s="11">
        <v>60.132477512999998</v>
      </c>
      <c r="T27" s="11">
        <v>0</v>
      </c>
      <c r="U27" s="11">
        <v>0</v>
      </c>
      <c r="V27" s="11">
        <v>10.190956301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7.8258336999999997E-2</v>
      </c>
      <c r="AC27" s="11">
        <v>0</v>
      </c>
      <c r="AD27" s="11">
        <v>0</v>
      </c>
      <c r="AE27" s="11">
        <v>0</v>
      </c>
      <c r="AF27" s="11">
        <v>0.87441634300000004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7.9422810000000007E-3</v>
      </c>
      <c r="AM27" s="11">
        <v>0</v>
      </c>
      <c r="AN27" s="11">
        <v>0</v>
      </c>
      <c r="AO27" s="11">
        <v>0</v>
      </c>
      <c r="AP27" s="11">
        <v>0.102508768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16.820589985000002</v>
      </c>
      <c r="AW27" s="11">
        <v>282.17928940299998</v>
      </c>
      <c r="AX27" s="11">
        <v>0</v>
      </c>
      <c r="AY27" s="11">
        <v>0</v>
      </c>
      <c r="AZ27" s="11">
        <v>208.05105715100001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3.9043364860000001</v>
      </c>
      <c r="BG27" s="11">
        <v>17.976963386000001</v>
      </c>
      <c r="BH27" s="11">
        <v>8.6889517999999999E-2</v>
      </c>
      <c r="BI27" s="11">
        <v>0</v>
      </c>
      <c r="BJ27" s="11">
        <v>4.8854400079999998</v>
      </c>
      <c r="BK27" s="12">
        <f t="shared" si="5"/>
        <v>776.86336265500006</v>
      </c>
    </row>
    <row r="28" spans="1:63" ht="13" x14ac:dyDescent="0.3">
      <c r="A28" s="10"/>
      <c r="B28" s="48" t="s">
        <v>36</v>
      </c>
      <c r="C28" s="11">
        <v>0</v>
      </c>
      <c r="D28" s="11">
        <v>2.744659542</v>
      </c>
      <c r="E28" s="11">
        <v>0</v>
      </c>
      <c r="F28" s="11">
        <v>0</v>
      </c>
      <c r="G28" s="11">
        <v>0</v>
      </c>
      <c r="H28" s="11">
        <v>3.2687552019999999</v>
      </c>
      <c r="I28" s="11">
        <v>22.70688951</v>
      </c>
      <c r="J28" s="11">
        <v>0</v>
      </c>
      <c r="K28" s="11">
        <v>0</v>
      </c>
      <c r="L28" s="11">
        <v>7.6321271519999998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1.053157911</v>
      </c>
      <c r="S28" s="11">
        <v>0</v>
      </c>
      <c r="T28" s="11">
        <v>0</v>
      </c>
      <c r="U28" s="11">
        <v>0</v>
      </c>
      <c r="V28" s="11">
        <v>0.72753570099999998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1.4961381549999999</v>
      </c>
      <c r="AC28" s="11">
        <v>0.149995921</v>
      </c>
      <c r="AD28" s="11">
        <v>0</v>
      </c>
      <c r="AE28" s="11">
        <v>0</v>
      </c>
      <c r="AF28" s="11">
        <v>55.423610304999997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4.4486724999999998E-2</v>
      </c>
      <c r="AM28" s="11">
        <v>0</v>
      </c>
      <c r="AN28" s="11">
        <v>0</v>
      </c>
      <c r="AO28" s="11">
        <v>0</v>
      </c>
      <c r="AP28" s="11">
        <v>3.1851378380000002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5.902077029</v>
      </c>
      <c r="AW28" s="11">
        <v>9.9875452209999995</v>
      </c>
      <c r="AX28" s="11">
        <v>0</v>
      </c>
      <c r="AY28" s="11">
        <v>0</v>
      </c>
      <c r="AZ28" s="11">
        <v>34.660087795999999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0.95451015400000006</v>
      </c>
      <c r="BG28" s="11">
        <v>7.2281200000000004E-2</v>
      </c>
      <c r="BH28" s="11">
        <v>0</v>
      </c>
      <c r="BI28" s="11">
        <v>0</v>
      </c>
      <c r="BJ28" s="11">
        <v>1.4151690139999999</v>
      </c>
      <c r="BK28" s="12">
        <f t="shared" si="5"/>
        <v>151.42416437599996</v>
      </c>
    </row>
    <row r="29" spans="1:63" ht="13" x14ac:dyDescent="0.3">
      <c r="A29" s="10"/>
      <c r="B29" s="48" t="s">
        <v>37</v>
      </c>
      <c r="C29" s="11">
        <v>0</v>
      </c>
      <c r="D29" s="11">
        <v>1.1459880710000001</v>
      </c>
      <c r="E29" s="11">
        <v>0</v>
      </c>
      <c r="F29" s="11">
        <v>0</v>
      </c>
      <c r="G29" s="11">
        <v>0</v>
      </c>
      <c r="H29" s="11">
        <v>11.130445695000001</v>
      </c>
      <c r="I29" s="11">
        <v>28.924968253999999</v>
      </c>
      <c r="J29" s="11">
        <v>0</v>
      </c>
      <c r="K29" s="11">
        <v>0</v>
      </c>
      <c r="L29" s="11">
        <v>40.973030614999999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7.2133157880000001</v>
      </c>
      <c r="S29" s="11">
        <v>6.9895747630000002</v>
      </c>
      <c r="T29" s="11">
        <v>0</v>
      </c>
      <c r="U29" s="11">
        <v>0</v>
      </c>
      <c r="V29" s="11">
        <v>8.1395665610000005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0.20327753100000001</v>
      </c>
      <c r="AC29" s="11">
        <v>0</v>
      </c>
      <c r="AD29" s="11">
        <v>0</v>
      </c>
      <c r="AE29" s="11">
        <v>0</v>
      </c>
      <c r="AF29" s="11">
        <v>0.81827870000000003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2.8663517999999999E-2</v>
      </c>
      <c r="AM29" s="11">
        <v>0</v>
      </c>
      <c r="AN29" s="11">
        <v>0</v>
      </c>
      <c r="AO29" s="11">
        <v>0</v>
      </c>
      <c r="AP29" s="11">
        <v>4.1077321E-2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14.668583368</v>
      </c>
      <c r="AW29" s="11">
        <v>93.486413499999998</v>
      </c>
      <c r="AX29" s="11">
        <v>0</v>
      </c>
      <c r="AY29" s="11">
        <v>0</v>
      </c>
      <c r="AZ29" s="11">
        <v>235.79415240899999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4.3980859560000001</v>
      </c>
      <c r="BG29" s="11">
        <v>35.637972937000001</v>
      </c>
      <c r="BH29" s="11">
        <v>8.0114227999999996E-2</v>
      </c>
      <c r="BI29" s="11">
        <v>0</v>
      </c>
      <c r="BJ29" s="11">
        <v>23.026761174000001</v>
      </c>
      <c r="BK29" s="12">
        <f t="shared" si="5"/>
        <v>512.70027038900002</v>
      </c>
    </row>
    <row r="30" spans="1:63" ht="13" x14ac:dyDescent="0.3">
      <c r="A30" s="10"/>
      <c r="B30" s="49" t="s">
        <v>38</v>
      </c>
      <c r="C30" s="11">
        <v>0</v>
      </c>
      <c r="D30" s="11">
        <v>0.64619752799999997</v>
      </c>
      <c r="E30" s="11">
        <v>0</v>
      </c>
      <c r="F30" s="11">
        <v>0</v>
      </c>
      <c r="G30" s="11">
        <v>0</v>
      </c>
      <c r="H30" s="11">
        <v>1.2237171499999999</v>
      </c>
      <c r="I30" s="11">
        <v>994.86336713699995</v>
      </c>
      <c r="J30" s="11">
        <v>0</v>
      </c>
      <c r="K30" s="11">
        <v>0</v>
      </c>
      <c r="L30" s="11">
        <v>147.196418166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0.22297651099999999</v>
      </c>
      <c r="S30" s="11">
        <v>0</v>
      </c>
      <c r="T30" s="11">
        <v>0</v>
      </c>
      <c r="U30" s="11">
        <v>0</v>
      </c>
      <c r="V30" s="11">
        <v>4.3051524629999998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2.3234261699999998</v>
      </c>
      <c r="AC30" s="11">
        <v>26.041681307000001</v>
      </c>
      <c r="AD30" s="11">
        <v>0</v>
      </c>
      <c r="AE30" s="11">
        <v>0</v>
      </c>
      <c r="AF30" s="11">
        <v>579.37686837599995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0.23590607599999999</v>
      </c>
      <c r="AM30" s="11">
        <v>0.32076323699999998</v>
      </c>
      <c r="AN30" s="11">
        <v>0</v>
      </c>
      <c r="AO30" s="11">
        <v>0</v>
      </c>
      <c r="AP30" s="11">
        <v>22.329442384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0.99379593799999999</v>
      </c>
      <c r="AW30" s="11">
        <v>54.570164855999998</v>
      </c>
      <c r="AX30" s="11">
        <v>0</v>
      </c>
      <c r="AY30" s="11">
        <v>0</v>
      </c>
      <c r="AZ30" s="11">
        <v>118.790737933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0.34350719200000002</v>
      </c>
      <c r="BG30" s="11">
        <v>5.0102160580000001</v>
      </c>
      <c r="BH30" s="11">
        <v>0</v>
      </c>
      <c r="BI30" s="11">
        <v>0</v>
      </c>
      <c r="BJ30" s="11">
        <v>2.9789541399999999</v>
      </c>
      <c r="BK30" s="12">
        <f t="shared" si="5"/>
        <v>1961.7732926219999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0.47476473299999999</v>
      </c>
      <c r="I31" s="11">
        <v>5.1240795920000002</v>
      </c>
      <c r="J31" s="11">
        <v>0</v>
      </c>
      <c r="K31" s="11">
        <v>0</v>
      </c>
      <c r="L31" s="11">
        <v>4.0158855200000003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0.18370223299999999</v>
      </c>
      <c r="S31" s="11">
        <v>1.5089020500000001</v>
      </c>
      <c r="T31" s="11">
        <v>0</v>
      </c>
      <c r="U31" s="11">
        <v>0</v>
      </c>
      <c r="V31" s="11">
        <v>5.1239566E-2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0.86544036499999999</v>
      </c>
      <c r="AC31" s="11">
        <v>0.52756656000000002</v>
      </c>
      <c r="AD31" s="11">
        <v>0</v>
      </c>
      <c r="AE31" s="11">
        <v>0</v>
      </c>
      <c r="AF31" s="11">
        <v>120.36401014899999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0.11008124800000001</v>
      </c>
      <c r="AM31" s="11">
        <v>0</v>
      </c>
      <c r="AN31" s="11">
        <v>0</v>
      </c>
      <c r="AO31" s="11">
        <v>0</v>
      </c>
      <c r="AP31" s="11">
        <v>2.0813444159999999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0.28306904599999999</v>
      </c>
      <c r="AW31" s="11">
        <v>13.486357178</v>
      </c>
      <c r="AX31" s="11">
        <v>0</v>
      </c>
      <c r="AY31" s="11">
        <v>0</v>
      </c>
      <c r="AZ31" s="11">
        <v>36.434495814000002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3.3235461000000001E-2</v>
      </c>
      <c r="BG31" s="11">
        <v>0</v>
      </c>
      <c r="BH31" s="11">
        <v>6.6202789999999997E-3</v>
      </c>
      <c r="BI31" s="11">
        <v>0</v>
      </c>
      <c r="BJ31" s="11">
        <v>1.184786948</v>
      </c>
      <c r="BK31" s="12">
        <f t="shared" si="5"/>
        <v>186.73558115800003</v>
      </c>
    </row>
    <row r="32" spans="1:63" ht="13" x14ac:dyDescent="0.3">
      <c r="A32" s="10"/>
      <c r="B32" s="49" t="s">
        <v>40</v>
      </c>
      <c r="C32" s="11">
        <v>0</v>
      </c>
      <c r="D32" s="11">
        <v>3.5425791759999998</v>
      </c>
      <c r="E32" s="11">
        <v>0</v>
      </c>
      <c r="F32" s="11">
        <v>0</v>
      </c>
      <c r="G32" s="11">
        <v>0</v>
      </c>
      <c r="H32" s="11">
        <v>4.8783636289999999</v>
      </c>
      <c r="I32" s="11">
        <v>3503.4892523819999</v>
      </c>
      <c r="J32" s="11">
        <v>0</v>
      </c>
      <c r="K32" s="11">
        <v>0</v>
      </c>
      <c r="L32" s="11">
        <v>206.184050649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1.534555763</v>
      </c>
      <c r="S32" s="11">
        <v>15.184565939000001</v>
      </c>
      <c r="T32" s="11">
        <v>0.53303862999999996</v>
      </c>
      <c r="U32" s="11">
        <v>0</v>
      </c>
      <c r="V32" s="11">
        <v>24.239781818000001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0.19319233199999999</v>
      </c>
      <c r="AC32" s="11">
        <v>0</v>
      </c>
      <c r="AD32" s="11">
        <v>0</v>
      </c>
      <c r="AE32" s="11">
        <v>0</v>
      </c>
      <c r="AF32" s="11">
        <v>3.7465318320000001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3.6293160000000001E-3</v>
      </c>
      <c r="AM32" s="11">
        <v>0</v>
      </c>
      <c r="AN32" s="11">
        <v>0</v>
      </c>
      <c r="AO32" s="11">
        <v>0</v>
      </c>
      <c r="AP32" s="11">
        <v>3.1692297000000001E-2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4.5936364010000004</v>
      </c>
      <c r="AW32" s="11">
        <v>133.197949241</v>
      </c>
      <c r="AX32" s="11">
        <v>0</v>
      </c>
      <c r="AY32" s="11">
        <v>0</v>
      </c>
      <c r="AZ32" s="11">
        <v>424.95002849100001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2.269485236</v>
      </c>
      <c r="BG32" s="11">
        <v>3.0938786060000001</v>
      </c>
      <c r="BH32" s="11">
        <v>1.05783279</v>
      </c>
      <c r="BI32" s="11">
        <v>0</v>
      </c>
      <c r="BJ32" s="11">
        <v>12.432905771</v>
      </c>
      <c r="BK32" s="12">
        <f t="shared" si="5"/>
        <v>4345.1569502990005</v>
      </c>
    </row>
    <row r="33" spans="1:63" ht="13" x14ac:dyDescent="0.3">
      <c r="A33" s="10"/>
      <c r="B33" s="48" t="s">
        <v>41</v>
      </c>
      <c r="C33" s="11">
        <v>0</v>
      </c>
      <c r="D33" s="11">
        <v>17.430266655</v>
      </c>
      <c r="E33" s="11">
        <v>0</v>
      </c>
      <c r="F33" s="11">
        <v>0</v>
      </c>
      <c r="G33" s="11">
        <v>0</v>
      </c>
      <c r="H33" s="11">
        <v>10.785156818000001</v>
      </c>
      <c r="I33" s="11">
        <v>361.60467780599998</v>
      </c>
      <c r="J33" s="11">
        <v>1.103162108</v>
      </c>
      <c r="K33" s="11">
        <v>0</v>
      </c>
      <c r="L33" s="11">
        <v>37.824945071999998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6.5950152209999997</v>
      </c>
      <c r="S33" s="11">
        <v>2.6756470000000001E-2</v>
      </c>
      <c r="T33" s="11">
        <v>2.0012413389999999</v>
      </c>
      <c r="U33" s="11">
        <v>0</v>
      </c>
      <c r="V33" s="11">
        <v>9.0276543829999998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0.68210421700000001</v>
      </c>
      <c r="AC33" s="11">
        <v>0.180226152</v>
      </c>
      <c r="AD33" s="11">
        <v>0</v>
      </c>
      <c r="AE33" s="11">
        <v>0</v>
      </c>
      <c r="AF33" s="11">
        <v>75.970181581000006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1.6856585E-2</v>
      </c>
      <c r="AM33" s="11">
        <v>0</v>
      </c>
      <c r="AN33" s="11">
        <v>0</v>
      </c>
      <c r="AO33" s="11">
        <v>0</v>
      </c>
      <c r="AP33" s="11">
        <v>1.827413591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34.203702802999999</v>
      </c>
      <c r="AW33" s="11">
        <v>94.648327616000003</v>
      </c>
      <c r="AX33" s="11">
        <v>0.76310461100000004</v>
      </c>
      <c r="AY33" s="11">
        <v>0</v>
      </c>
      <c r="AZ33" s="11">
        <v>229.48404302899999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13.386425126000001</v>
      </c>
      <c r="BG33" s="11">
        <v>26.412351520000001</v>
      </c>
      <c r="BH33" s="11">
        <v>13.314713007</v>
      </c>
      <c r="BI33" s="11">
        <v>0</v>
      </c>
      <c r="BJ33" s="11">
        <v>54.876304451999999</v>
      </c>
      <c r="BK33" s="12">
        <f t="shared" si="5"/>
        <v>992.16463016199987</v>
      </c>
    </row>
    <row r="34" spans="1:63" ht="13" x14ac:dyDescent="0.3">
      <c r="A34" s="10"/>
      <c r="B34" s="48" t="s">
        <v>42</v>
      </c>
      <c r="C34" s="11">
        <v>0</v>
      </c>
      <c r="D34" s="11">
        <v>5.096510275</v>
      </c>
      <c r="E34" s="11">
        <v>0</v>
      </c>
      <c r="F34" s="11">
        <v>0</v>
      </c>
      <c r="G34" s="11">
        <v>0</v>
      </c>
      <c r="H34" s="11">
        <v>22.440059605999998</v>
      </c>
      <c r="I34" s="11">
        <v>3352.9465130980002</v>
      </c>
      <c r="J34" s="11">
        <v>1.543534755</v>
      </c>
      <c r="K34" s="11">
        <v>0</v>
      </c>
      <c r="L34" s="11">
        <v>1193.500496486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5.9138680690000003</v>
      </c>
      <c r="S34" s="11">
        <v>100.566458862</v>
      </c>
      <c r="T34" s="11">
        <v>0</v>
      </c>
      <c r="U34" s="11">
        <v>0</v>
      </c>
      <c r="V34" s="11">
        <v>41.864013589999999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0.71148730299999996</v>
      </c>
      <c r="AC34" s="11">
        <v>6.928609324</v>
      </c>
      <c r="AD34" s="11">
        <v>0</v>
      </c>
      <c r="AE34" s="11">
        <v>0</v>
      </c>
      <c r="AF34" s="11">
        <v>96.992825592000003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5.0463464999999999E-2</v>
      </c>
      <c r="AM34" s="11">
        <v>0</v>
      </c>
      <c r="AN34" s="11">
        <v>0</v>
      </c>
      <c r="AO34" s="11">
        <v>0</v>
      </c>
      <c r="AP34" s="11">
        <v>1.328067707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19.793536501999998</v>
      </c>
      <c r="AW34" s="11">
        <v>614.55398577000005</v>
      </c>
      <c r="AX34" s="11">
        <v>5.229867853</v>
      </c>
      <c r="AY34" s="11">
        <v>0</v>
      </c>
      <c r="AZ34" s="11">
        <v>737.83182756500003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3.965682079</v>
      </c>
      <c r="BG34" s="11">
        <v>10.483744752</v>
      </c>
      <c r="BH34" s="11">
        <v>0</v>
      </c>
      <c r="BI34" s="11">
        <v>0</v>
      </c>
      <c r="BJ34" s="11">
        <v>17.730334153000001</v>
      </c>
      <c r="BK34" s="12">
        <f t="shared" si="5"/>
        <v>6239.4718868059981</v>
      </c>
    </row>
    <row r="35" spans="1:63" ht="13" x14ac:dyDescent="0.3">
      <c r="A35" s="10"/>
      <c r="B35" s="48" t="s">
        <v>43</v>
      </c>
      <c r="C35" s="11">
        <v>0</v>
      </c>
      <c r="D35" s="11">
        <v>51.486545472000003</v>
      </c>
      <c r="E35" s="11">
        <v>0</v>
      </c>
      <c r="F35" s="11">
        <v>0</v>
      </c>
      <c r="G35" s="11">
        <v>0</v>
      </c>
      <c r="H35" s="11">
        <v>14.936621512</v>
      </c>
      <c r="I35" s="11">
        <v>3485.7937110920002</v>
      </c>
      <c r="J35" s="11">
        <v>0</v>
      </c>
      <c r="K35" s="11">
        <v>0</v>
      </c>
      <c r="L35" s="11">
        <v>438.464465942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5.2861108589999999</v>
      </c>
      <c r="S35" s="11">
        <v>47.972416791000001</v>
      </c>
      <c r="T35" s="11">
        <v>0</v>
      </c>
      <c r="U35" s="11">
        <v>0</v>
      </c>
      <c r="V35" s="11">
        <v>7.4451824090000001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1.118829925</v>
      </c>
      <c r="AC35" s="11">
        <v>1.8425757000000001E-2</v>
      </c>
      <c r="AD35" s="11">
        <v>0</v>
      </c>
      <c r="AE35" s="11">
        <v>0</v>
      </c>
      <c r="AF35" s="11">
        <v>21.365875665000001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5.3749540999999998E-2</v>
      </c>
      <c r="AM35" s="11">
        <v>0</v>
      </c>
      <c r="AN35" s="11">
        <v>0</v>
      </c>
      <c r="AO35" s="11">
        <v>0</v>
      </c>
      <c r="AP35" s="11">
        <v>0.81215113800000005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22.357132064000002</v>
      </c>
      <c r="AW35" s="11">
        <v>65.306975080000001</v>
      </c>
      <c r="AX35" s="11">
        <v>4.8386431830000003</v>
      </c>
      <c r="AY35" s="11">
        <v>0</v>
      </c>
      <c r="AZ35" s="11">
        <v>201.74027175000001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7.6184121439999997</v>
      </c>
      <c r="BG35" s="11">
        <v>4.555203262</v>
      </c>
      <c r="BH35" s="11">
        <v>0</v>
      </c>
      <c r="BI35" s="11">
        <v>0</v>
      </c>
      <c r="BJ35" s="11">
        <v>12.252906619999999</v>
      </c>
      <c r="BK35" s="12">
        <f t="shared" si="5"/>
        <v>4393.4236302060008</v>
      </c>
    </row>
    <row r="36" spans="1:63" ht="13" x14ac:dyDescent="0.3">
      <c r="A36" s="10"/>
      <c r="B36" s="48" t="s">
        <v>44</v>
      </c>
      <c r="C36" s="11">
        <v>0</v>
      </c>
      <c r="D36" s="11">
        <v>2.2059955339999999</v>
      </c>
      <c r="E36" s="11">
        <v>0</v>
      </c>
      <c r="F36" s="11">
        <v>0</v>
      </c>
      <c r="G36" s="11">
        <v>0</v>
      </c>
      <c r="H36" s="11">
        <v>13.118321787999999</v>
      </c>
      <c r="I36" s="11">
        <v>1694.9327859059999</v>
      </c>
      <c r="J36" s="11">
        <v>755.41194536199998</v>
      </c>
      <c r="K36" s="11">
        <v>0</v>
      </c>
      <c r="L36" s="11">
        <v>68.764403337000005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6.7047076910000003</v>
      </c>
      <c r="S36" s="11">
        <v>107.547851573</v>
      </c>
      <c r="T36" s="11">
        <v>11.001488014</v>
      </c>
      <c r="U36" s="11">
        <v>0</v>
      </c>
      <c r="V36" s="11">
        <v>12.230659179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0.56413873699999995</v>
      </c>
      <c r="AC36" s="11">
        <v>5.2187827149999997</v>
      </c>
      <c r="AD36" s="11">
        <v>0</v>
      </c>
      <c r="AE36" s="11">
        <v>0</v>
      </c>
      <c r="AF36" s="11">
        <v>43.303057997000003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1.7559472E-2</v>
      </c>
      <c r="AM36" s="11">
        <v>0</v>
      </c>
      <c r="AN36" s="11">
        <v>0</v>
      </c>
      <c r="AO36" s="11">
        <v>0</v>
      </c>
      <c r="AP36" s="11">
        <v>0.73606320700000005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25.097819512000001</v>
      </c>
      <c r="AW36" s="11">
        <v>312.463193117</v>
      </c>
      <c r="AX36" s="11">
        <v>0.35510825600000001</v>
      </c>
      <c r="AY36" s="11">
        <v>0</v>
      </c>
      <c r="AZ36" s="11">
        <v>176.96844266400001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10.511350853</v>
      </c>
      <c r="BG36" s="11">
        <v>13.178978145</v>
      </c>
      <c r="BH36" s="11">
        <v>1.046417425</v>
      </c>
      <c r="BI36" s="11">
        <v>0</v>
      </c>
      <c r="BJ36" s="11">
        <v>33.617742634999999</v>
      </c>
      <c r="BK36" s="12">
        <f t="shared" si="5"/>
        <v>3294.9968131190012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88.711366904999991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93.668490365000011</v>
      </c>
      <c r="I37" s="13">
        <f t="shared" si="6"/>
        <v>13524.534923269999</v>
      </c>
      <c r="J37" s="13">
        <f t="shared" si="6"/>
        <v>758.61652773899993</v>
      </c>
      <c r="K37" s="13">
        <f t="shared" si="6"/>
        <v>0</v>
      </c>
      <c r="L37" s="14">
        <f t="shared" si="6"/>
        <v>2251.713963483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39.065337231000001</v>
      </c>
      <c r="S37" s="13">
        <f t="shared" si="6"/>
        <v>339.92900396100003</v>
      </c>
      <c r="T37" s="13">
        <f t="shared" si="6"/>
        <v>13.535767983</v>
      </c>
      <c r="U37" s="13">
        <f t="shared" si="6"/>
        <v>0</v>
      </c>
      <c r="V37" s="14">
        <f t="shared" si="6"/>
        <v>118.68390956099999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15.597520851000001</v>
      </c>
      <c r="AC37" s="13">
        <f t="shared" si="6"/>
        <v>39.495144604000004</v>
      </c>
      <c r="AD37" s="13">
        <f t="shared" si="6"/>
        <v>0</v>
      </c>
      <c r="AE37" s="13">
        <f t="shared" si="6"/>
        <v>0</v>
      </c>
      <c r="AF37" s="14">
        <f t="shared" si="6"/>
        <v>1014.3040329539999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1.0843853570000002</v>
      </c>
      <c r="AM37" s="13">
        <f t="shared" si="6"/>
        <v>0.32076323699999998</v>
      </c>
      <c r="AN37" s="13">
        <f t="shared" si="6"/>
        <v>0</v>
      </c>
      <c r="AO37" s="13">
        <f t="shared" si="6"/>
        <v>0</v>
      </c>
      <c r="AP37" s="14">
        <f t="shared" si="6"/>
        <v>32.561900270999999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167.312027699</v>
      </c>
      <c r="AW37" s="13">
        <f t="shared" si="6"/>
        <v>1703.0338367709999</v>
      </c>
      <c r="AX37" s="13">
        <f t="shared" si="6"/>
        <v>11.186723902999999</v>
      </c>
      <c r="AY37" s="13">
        <f t="shared" si="6"/>
        <v>0</v>
      </c>
      <c r="AZ37" s="17">
        <f t="shared" si="6"/>
        <v>2466.1946902560003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53.860532809999995</v>
      </c>
      <c r="BG37" s="13">
        <f t="shared" si="6"/>
        <v>122.112578884</v>
      </c>
      <c r="BH37" s="13">
        <f t="shared" si="6"/>
        <v>15.592587246999999</v>
      </c>
      <c r="BI37" s="13">
        <f t="shared" si="6"/>
        <v>0</v>
      </c>
      <c r="BJ37" s="14">
        <f>SUM(BJ25:BJ36)</f>
        <v>170.60743771800003</v>
      </c>
      <c r="BK37" s="23">
        <f>SUM(BK25:BK36)</f>
        <v>23041.72345306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897.82862461800005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160.353966243</v>
      </c>
      <c r="I38" s="13">
        <f t="shared" si="7"/>
        <v>33673.770240211998</v>
      </c>
      <c r="J38" s="13">
        <f t="shared" si="7"/>
        <v>2354.9802966929997</v>
      </c>
      <c r="K38" s="13">
        <f t="shared" si="7"/>
        <v>0</v>
      </c>
      <c r="L38" s="13">
        <f t="shared" si="7"/>
        <v>2557.5764967750001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66.369849330999998</v>
      </c>
      <c r="S38" s="13">
        <f t="shared" si="7"/>
        <v>1442.9204156119999</v>
      </c>
      <c r="T38" s="13">
        <f t="shared" si="7"/>
        <v>24.044645769999999</v>
      </c>
      <c r="U38" s="13">
        <f t="shared" si="7"/>
        <v>0</v>
      </c>
      <c r="V38" s="13">
        <f t="shared" si="7"/>
        <v>149.30242632399998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19.122120617</v>
      </c>
      <c r="AC38" s="13">
        <f t="shared" si="7"/>
        <v>134.499878534</v>
      </c>
      <c r="AD38" s="13">
        <f t="shared" si="7"/>
        <v>0</v>
      </c>
      <c r="AE38" s="13">
        <f t="shared" si="7"/>
        <v>0</v>
      </c>
      <c r="AF38" s="13">
        <f t="shared" si="7"/>
        <v>1392.598661124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1.2867073330000001</v>
      </c>
      <c r="AM38" s="13">
        <f t="shared" si="7"/>
        <v>0.32076323699999998</v>
      </c>
      <c r="AN38" s="13">
        <f t="shared" si="7"/>
        <v>0</v>
      </c>
      <c r="AO38" s="13">
        <f t="shared" si="7"/>
        <v>0</v>
      </c>
      <c r="AP38" s="13">
        <f t="shared" si="7"/>
        <v>39.600075576999998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252.49293807399999</v>
      </c>
      <c r="AW38" s="13">
        <f t="shared" si="7"/>
        <v>3542.8961652029998</v>
      </c>
      <c r="AX38" s="13">
        <f t="shared" si="7"/>
        <v>11.186723902999999</v>
      </c>
      <c r="AY38" s="13">
        <f t="shared" si="7"/>
        <v>0</v>
      </c>
      <c r="AZ38" s="24">
        <f t="shared" si="7"/>
        <v>2891.1155805870003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83.384015132999991</v>
      </c>
      <c r="BG38" s="13">
        <f t="shared" si="7"/>
        <v>153.550949667</v>
      </c>
      <c r="BH38" s="13">
        <f t="shared" si="7"/>
        <v>24.670149150999997</v>
      </c>
      <c r="BI38" s="13">
        <f t="shared" si="7"/>
        <v>0</v>
      </c>
      <c r="BJ38" s="13">
        <f>BJ37+BJ23+BJ20+BJ17+BJ14+BJ11</f>
        <v>222.70681920700002</v>
      </c>
      <c r="BK38" s="16">
        <f>BK37+BK23+BK20+BK17+BK14+BK11</f>
        <v>50096.578508924998</v>
      </c>
    </row>
    <row r="39" spans="1:63" ht="3.75" customHeight="1" x14ac:dyDescent="0.3">
      <c r="A39" s="10"/>
      <c r="B39" s="51"/>
      <c r="C39" s="76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7"/>
    </row>
    <row r="40" spans="1:63" ht="13" x14ac:dyDescent="0.3">
      <c r="A40" s="10" t="s">
        <v>47</v>
      </c>
      <c r="B40" s="39" t="s">
        <v>48</v>
      </c>
      <c r="C40" s="76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7"/>
    </row>
    <row r="41" spans="1:63" s="5" customFormat="1" ht="13" x14ac:dyDescent="0.3">
      <c r="A41" s="10" t="s">
        <v>12</v>
      </c>
      <c r="B41" s="43" t="s">
        <v>49</v>
      </c>
      <c r="C41" s="109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1"/>
    </row>
    <row r="42" spans="1:63" s="5" customFormat="1" ht="13" x14ac:dyDescent="0.3">
      <c r="A42" s="10"/>
      <c r="B42" s="64" t="s">
        <v>50</v>
      </c>
      <c r="C42" s="26">
        <v>0</v>
      </c>
      <c r="D42" s="26">
        <v>1.415457529</v>
      </c>
      <c r="E42" s="26">
        <v>0</v>
      </c>
      <c r="F42" s="26">
        <v>0</v>
      </c>
      <c r="G42" s="26">
        <v>0</v>
      </c>
      <c r="H42" s="26">
        <v>3.4532315659999999</v>
      </c>
      <c r="I42" s="26">
        <v>0</v>
      </c>
      <c r="J42" s="26">
        <v>0</v>
      </c>
      <c r="K42" s="26">
        <v>0</v>
      </c>
      <c r="L42" s="26">
        <v>0.54092524500000005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2.0043186890000002</v>
      </c>
      <c r="S42" s="26">
        <v>0</v>
      </c>
      <c r="T42" s="26">
        <v>0</v>
      </c>
      <c r="U42" s="26">
        <v>0</v>
      </c>
      <c r="V42" s="26">
        <v>9.8447779999999999E-2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6.4106880730000002</v>
      </c>
      <c r="AC42" s="26">
        <v>0</v>
      </c>
      <c r="AD42" s="26">
        <v>0</v>
      </c>
      <c r="AE42" s="26">
        <v>0</v>
      </c>
      <c r="AF42" s="26">
        <v>2.0753738080000002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0.58232120700000001</v>
      </c>
      <c r="AM42" s="26">
        <v>0</v>
      </c>
      <c r="AN42" s="26">
        <v>0</v>
      </c>
      <c r="AO42" s="26">
        <v>0</v>
      </c>
      <c r="AP42" s="26">
        <v>7.1117438000000005E-2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108.89025361900001</v>
      </c>
      <c r="AW42" s="26">
        <v>0.482019947</v>
      </c>
      <c r="AX42" s="26">
        <v>0</v>
      </c>
      <c r="AY42" s="26">
        <v>0</v>
      </c>
      <c r="AZ42" s="26">
        <v>4.1080589080000003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39.649462477</v>
      </c>
      <c r="BG42" s="26">
        <v>3.4458108000000001E-2</v>
      </c>
      <c r="BH42" s="26">
        <v>0</v>
      </c>
      <c r="BI42" s="26">
        <v>0</v>
      </c>
      <c r="BJ42" s="26">
        <v>0.27136247200000002</v>
      </c>
      <c r="BK42" s="12">
        <f>SUM(C42:BJ42)</f>
        <v>170.08749686599998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7.502019346</v>
      </c>
      <c r="E43" s="26">
        <v>0</v>
      </c>
      <c r="F43" s="26">
        <v>0</v>
      </c>
      <c r="G43" s="26">
        <v>0</v>
      </c>
      <c r="H43" s="26">
        <v>277.27112054899999</v>
      </c>
      <c r="I43" s="26">
        <v>2.1635926E-2</v>
      </c>
      <c r="J43" s="26">
        <v>0</v>
      </c>
      <c r="K43" s="26">
        <v>0</v>
      </c>
      <c r="L43" s="26">
        <v>23.963070121000001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159.35397363800001</v>
      </c>
      <c r="S43" s="26">
        <v>0</v>
      </c>
      <c r="T43" s="26">
        <v>0</v>
      </c>
      <c r="U43" s="26">
        <v>0</v>
      </c>
      <c r="V43" s="26">
        <v>8.0679171590000003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10.156573309000001</v>
      </c>
      <c r="AC43" s="26">
        <v>0</v>
      </c>
      <c r="AD43" s="26">
        <v>0</v>
      </c>
      <c r="AE43" s="26">
        <v>0</v>
      </c>
      <c r="AF43" s="26">
        <v>2.2935315350000001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0.67811034400000003</v>
      </c>
      <c r="AM43" s="26">
        <v>0</v>
      </c>
      <c r="AN43" s="26">
        <v>0</v>
      </c>
      <c r="AO43" s="26">
        <v>0</v>
      </c>
      <c r="AP43" s="26">
        <v>0.11737925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2278.4687482489999</v>
      </c>
      <c r="AW43" s="26">
        <v>8.0422755370000001</v>
      </c>
      <c r="AX43" s="26">
        <v>0</v>
      </c>
      <c r="AY43" s="26">
        <v>0</v>
      </c>
      <c r="AZ43" s="26">
        <v>354.86579142800002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789.44475163599998</v>
      </c>
      <c r="BG43" s="26">
        <v>3.3275673160000001</v>
      </c>
      <c r="BH43" s="26">
        <v>0</v>
      </c>
      <c r="BI43" s="26">
        <v>0</v>
      </c>
      <c r="BJ43" s="26">
        <v>92.733255779999993</v>
      </c>
      <c r="BK43" s="12">
        <f>SUM(C43:BJ43)</f>
        <v>4016.3077211230002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8.9174768750000002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280.72435211499999</v>
      </c>
      <c r="I44" s="15">
        <f t="shared" si="8"/>
        <v>2.1635926E-2</v>
      </c>
      <c r="J44" s="15">
        <f t="shared" si="8"/>
        <v>0</v>
      </c>
      <c r="K44" s="15">
        <f t="shared" si="8"/>
        <v>0</v>
      </c>
      <c r="L44" s="15">
        <f t="shared" si="8"/>
        <v>24.503995366000002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161.35829232700002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8.166364939000001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16.567261382000002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4.3689053429999998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1.2604315509999999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0.18849668800000002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2387.3590018679997</v>
      </c>
      <c r="AW44" s="15">
        <f t="shared" si="8"/>
        <v>8.5242954839999996</v>
      </c>
      <c r="AX44" s="15">
        <f t="shared" si="8"/>
        <v>0</v>
      </c>
      <c r="AY44" s="15">
        <f t="shared" si="8"/>
        <v>0</v>
      </c>
      <c r="AZ44" s="15">
        <f t="shared" si="8"/>
        <v>358.973850336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829.09421411300002</v>
      </c>
      <c r="BG44" s="15">
        <f t="shared" si="8"/>
        <v>3.362025424</v>
      </c>
      <c r="BH44" s="15">
        <f t="shared" si="8"/>
        <v>0</v>
      </c>
      <c r="BI44" s="15">
        <f t="shared" si="8"/>
        <v>0</v>
      </c>
      <c r="BJ44" s="15">
        <f t="shared" si="8"/>
        <v>93.004618252</v>
      </c>
      <c r="BK44" s="15">
        <f>SUM(BK42:BK43)</f>
        <v>4186.3952179890002</v>
      </c>
    </row>
    <row r="45" spans="1:63" ht="13" x14ac:dyDescent="0.3">
      <c r="A45" s="10" t="s">
        <v>18</v>
      </c>
      <c r="B45" s="43" t="s">
        <v>52</v>
      </c>
      <c r="C45" s="76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7"/>
    </row>
    <row r="46" spans="1:63" ht="13" x14ac:dyDescent="0.3">
      <c r="A46" s="10"/>
      <c r="B46" s="48" t="s">
        <v>53</v>
      </c>
      <c r="C46" s="11">
        <v>0</v>
      </c>
      <c r="D46" s="11">
        <v>19.755722381999998</v>
      </c>
      <c r="E46" s="11">
        <v>0</v>
      </c>
      <c r="F46" s="11">
        <v>0</v>
      </c>
      <c r="G46" s="11">
        <v>0</v>
      </c>
      <c r="H46" s="11">
        <v>727.01513846700004</v>
      </c>
      <c r="I46" s="11">
        <v>1146.0030624189999</v>
      </c>
      <c r="J46" s="11">
        <v>0</v>
      </c>
      <c r="K46" s="11">
        <v>0</v>
      </c>
      <c r="L46" s="11">
        <v>839.50235129800001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273.57137876100001</v>
      </c>
      <c r="S46" s="11">
        <v>2.1310258370000001</v>
      </c>
      <c r="T46" s="11">
        <v>0</v>
      </c>
      <c r="U46" s="11">
        <v>0</v>
      </c>
      <c r="V46" s="11">
        <v>77.482199958999999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20.88329912</v>
      </c>
      <c r="AC46" s="11">
        <v>4.6802194789999998</v>
      </c>
      <c r="AD46" s="11">
        <v>0</v>
      </c>
      <c r="AE46" s="11">
        <v>0</v>
      </c>
      <c r="AF46" s="11">
        <v>58.940045079000001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1.0331720849999999</v>
      </c>
      <c r="AM46" s="11">
        <v>0.52921049899999995</v>
      </c>
      <c r="AN46" s="11">
        <v>0</v>
      </c>
      <c r="AO46" s="11">
        <v>0</v>
      </c>
      <c r="AP46" s="11">
        <v>1.159855587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4915.9523928239996</v>
      </c>
      <c r="AW46" s="11">
        <v>453.18383051400002</v>
      </c>
      <c r="AX46" s="11">
        <v>0</v>
      </c>
      <c r="AY46" s="11">
        <v>1.9369898999999999E-2</v>
      </c>
      <c r="AZ46" s="11">
        <v>3837.4723944460002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1641.51832825</v>
      </c>
      <c r="BG46" s="11">
        <v>63.207182570999997</v>
      </c>
      <c r="BH46" s="11">
        <v>0</v>
      </c>
      <c r="BI46" s="11">
        <v>0</v>
      </c>
      <c r="BJ46" s="11">
        <v>441.62585232700002</v>
      </c>
      <c r="BK46" s="12">
        <f t="shared" ref="BK46:BK63" si="9">SUM(C46:BJ46)</f>
        <v>14525.666031803003</v>
      </c>
    </row>
    <row r="47" spans="1:63" ht="13" x14ac:dyDescent="0.3">
      <c r="A47" s="10"/>
      <c r="B47" s="48" t="s">
        <v>54</v>
      </c>
      <c r="C47" s="11">
        <v>0</v>
      </c>
      <c r="D47" s="11">
        <v>1.499384678</v>
      </c>
      <c r="E47" s="11">
        <v>0</v>
      </c>
      <c r="F47" s="11">
        <v>0</v>
      </c>
      <c r="G47" s="11">
        <v>0</v>
      </c>
      <c r="H47" s="11">
        <v>24.444695626000001</v>
      </c>
      <c r="I47" s="11">
        <v>30.511816636999999</v>
      </c>
      <c r="J47" s="11">
        <v>0</v>
      </c>
      <c r="K47" s="11">
        <v>0</v>
      </c>
      <c r="L47" s="11">
        <v>18.967657511999999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12.959632866</v>
      </c>
      <c r="S47" s="11">
        <v>6.6112958999999999E-2</v>
      </c>
      <c r="T47" s="11">
        <v>0</v>
      </c>
      <c r="U47" s="11">
        <v>0</v>
      </c>
      <c r="V47" s="11">
        <v>2.487765768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0.52794925599999998</v>
      </c>
      <c r="AC47" s="11">
        <v>0</v>
      </c>
      <c r="AD47" s="11">
        <v>0</v>
      </c>
      <c r="AE47" s="11">
        <v>0</v>
      </c>
      <c r="AF47" s="11">
        <v>2.831377158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4.8416141000000003E-2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15.742754060999999</v>
      </c>
      <c r="AW47" s="11">
        <v>1.1315852879999999</v>
      </c>
      <c r="AX47" s="11">
        <v>0</v>
      </c>
      <c r="AY47" s="11">
        <v>0</v>
      </c>
      <c r="AZ47" s="11">
        <v>23.170367305999999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5.1301379620000001</v>
      </c>
      <c r="BG47" s="11">
        <v>0.24405348700000001</v>
      </c>
      <c r="BH47" s="11">
        <v>0</v>
      </c>
      <c r="BI47" s="11">
        <v>0</v>
      </c>
      <c r="BJ47" s="11">
        <v>2.1502844790000002</v>
      </c>
      <c r="BK47" s="12">
        <f t="shared" si="9"/>
        <v>141.91399118399997</v>
      </c>
    </row>
    <row r="48" spans="1:63" ht="13" x14ac:dyDescent="0.3">
      <c r="A48" s="10"/>
      <c r="B48" s="48" t="s">
        <v>55</v>
      </c>
      <c r="C48" s="11">
        <v>0</v>
      </c>
      <c r="D48" s="11">
        <v>1.2727541229999999</v>
      </c>
      <c r="E48" s="11">
        <v>0</v>
      </c>
      <c r="F48" s="11">
        <v>0</v>
      </c>
      <c r="G48" s="11">
        <v>0</v>
      </c>
      <c r="H48" s="11">
        <v>10.746996187000001</v>
      </c>
      <c r="I48" s="11">
        <v>718.58355662899999</v>
      </c>
      <c r="J48" s="11">
        <v>0</v>
      </c>
      <c r="K48" s="11">
        <v>0</v>
      </c>
      <c r="L48" s="11">
        <v>292.16433556999999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3.5016294819999998</v>
      </c>
      <c r="S48" s="11">
        <v>25.568179051000001</v>
      </c>
      <c r="T48" s="11">
        <v>0</v>
      </c>
      <c r="U48" s="11">
        <v>0</v>
      </c>
      <c r="V48" s="11">
        <v>10.928638849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1.145676197</v>
      </c>
      <c r="AC48" s="11">
        <v>59.958181568000001</v>
      </c>
      <c r="AD48" s="11">
        <v>0</v>
      </c>
      <c r="AE48" s="11">
        <v>0</v>
      </c>
      <c r="AF48" s="11">
        <v>537.98809724099999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6.8805024000000006E-2</v>
      </c>
      <c r="AM48" s="11">
        <v>0.96112057399999995</v>
      </c>
      <c r="AN48" s="11">
        <v>0</v>
      </c>
      <c r="AO48" s="11">
        <v>0</v>
      </c>
      <c r="AP48" s="11">
        <v>6.522855324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101.025467663</v>
      </c>
      <c r="AW48" s="11">
        <v>77.686953437</v>
      </c>
      <c r="AX48" s="11">
        <v>0</v>
      </c>
      <c r="AY48" s="11">
        <v>0</v>
      </c>
      <c r="AZ48" s="11">
        <v>456.01821547700001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52.538782646999998</v>
      </c>
      <c r="BG48" s="11">
        <v>15.723575890999999</v>
      </c>
      <c r="BH48" s="11">
        <v>0</v>
      </c>
      <c r="BI48" s="11">
        <v>0</v>
      </c>
      <c r="BJ48" s="11">
        <v>63.420074827999997</v>
      </c>
      <c r="BK48" s="12">
        <f t="shared" si="9"/>
        <v>2435.8238957620001</v>
      </c>
    </row>
    <row r="49" spans="1:63" ht="13" x14ac:dyDescent="0.3">
      <c r="A49" s="10"/>
      <c r="B49" s="48" t="s">
        <v>56</v>
      </c>
      <c r="C49" s="11">
        <v>0</v>
      </c>
      <c r="D49" s="11">
        <v>5.0656587670000004</v>
      </c>
      <c r="E49" s="11">
        <v>0</v>
      </c>
      <c r="F49" s="11">
        <v>0</v>
      </c>
      <c r="G49" s="11">
        <v>0</v>
      </c>
      <c r="H49" s="11">
        <v>235.172498666</v>
      </c>
      <c r="I49" s="11">
        <v>1.985527971</v>
      </c>
      <c r="J49" s="11">
        <v>0</v>
      </c>
      <c r="K49" s="11">
        <v>0</v>
      </c>
      <c r="L49" s="11">
        <v>145.951055604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108.37122704799999</v>
      </c>
      <c r="S49" s="11">
        <v>8.7562349999999997E-2</v>
      </c>
      <c r="T49" s="11">
        <v>0</v>
      </c>
      <c r="U49" s="11">
        <v>0</v>
      </c>
      <c r="V49" s="11">
        <v>19.510338142999998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15.040824271</v>
      </c>
      <c r="AC49" s="11">
        <v>0.71137534800000002</v>
      </c>
      <c r="AD49" s="11">
        <v>0</v>
      </c>
      <c r="AE49" s="11">
        <v>0</v>
      </c>
      <c r="AF49" s="11">
        <v>16.60168457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0.88043289199999997</v>
      </c>
      <c r="AM49" s="11">
        <v>5.760322E-3</v>
      </c>
      <c r="AN49" s="11">
        <v>0</v>
      </c>
      <c r="AO49" s="11">
        <v>0</v>
      </c>
      <c r="AP49" s="11">
        <v>0.68120676099999999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765.33275134400003</v>
      </c>
      <c r="AW49" s="11">
        <v>37.390800259999999</v>
      </c>
      <c r="AX49" s="11">
        <v>0</v>
      </c>
      <c r="AY49" s="11">
        <v>0</v>
      </c>
      <c r="AZ49" s="11">
        <v>472.19460647699998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297.44619574500001</v>
      </c>
      <c r="BG49" s="11">
        <v>14.265458389000001</v>
      </c>
      <c r="BH49" s="11">
        <v>0</v>
      </c>
      <c r="BI49" s="11">
        <v>0</v>
      </c>
      <c r="BJ49" s="11">
        <v>68.468945067000007</v>
      </c>
      <c r="BK49" s="12">
        <f t="shared" si="9"/>
        <v>2205.1639099949998</v>
      </c>
    </row>
    <row r="50" spans="1:63" ht="13" x14ac:dyDescent="0.3">
      <c r="A50" s="10"/>
      <c r="B50" s="48" t="s">
        <v>57</v>
      </c>
      <c r="C50" s="11">
        <v>0</v>
      </c>
      <c r="D50" s="11">
        <v>2.8190347080000002</v>
      </c>
      <c r="E50" s="11">
        <v>0</v>
      </c>
      <c r="F50" s="11">
        <v>0</v>
      </c>
      <c r="G50" s="11">
        <v>0</v>
      </c>
      <c r="H50" s="11">
        <v>37.491951985</v>
      </c>
      <c r="I50" s="11">
        <v>11.776181962000001</v>
      </c>
      <c r="J50" s="11">
        <v>0</v>
      </c>
      <c r="K50" s="11">
        <v>0</v>
      </c>
      <c r="L50" s="11">
        <v>26.645382859000001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16.840062630999999</v>
      </c>
      <c r="S50" s="11">
        <v>8.9494180000000007E-3</v>
      </c>
      <c r="T50" s="11">
        <v>0</v>
      </c>
      <c r="U50" s="11">
        <v>0</v>
      </c>
      <c r="V50" s="11">
        <v>4.1841255430000004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46.833280250000001</v>
      </c>
      <c r="AC50" s="11">
        <v>1.2516543899999999</v>
      </c>
      <c r="AD50" s="11">
        <v>0</v>
      </c>
      <c r="AE50" s="11">
        <v>0</v>
      </c>
      <c r="AF50" s="11">
        <v>323.99651207400001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2.4336474400000001</v>
      </c>
      <c r="AM50" s="11">
        <v>0</v>
      </c>
      <c r="AN50" s="11">
        <v>0</v>
      </c>
      <c r="AO50" s="11">
        <v>0</v>
      </c>
      <c r="AP50" s="11">
        <v>12.632237193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348.772693592</v>
      </c>
      <c r="AW50" s="11">
        <v>52.835336742000003</v>
      </c>
      <c r="AX50" s="11">
        <v>0</v>
      </c>
      <c r="AY50" s="11">
        <v>0</v>
      </c>
      <c r="AZ50" s="11">
        <v>584.971418148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131.09983350100001</v>
      </c>
      <c r="BG50" s="11">
        <v>14.541838717999999</v>
      </c>
      <c r="BH50" s="11">
        <v>0</v>
      </c>
      <c r="BI50" s="11">
        <v>0</v>
      </c>
      <c r="BJ50" s="11">
        <v>66.813062447999997</v>
      </c>
      <c r="BK50" s="12">
        <f t="shared" si="9"/>
        <v>1685.9472036019999</v>
      </c>
    </row>
    <row r="51" spans="1:63" ht="13" x14ac:dyDescent="0.3">
      <c r="A51" s="10"/>
      <c r="B51" s="48" t="s">
        <v>58</v>
      </c>
      <c r="C51" s="11">
        <v>0</v>
      </c>
      <c r="D51" s="11">
        <v>2.440931038</v>
      </c>
      <c r="E51" s="11">
        <v>0</v>
      </c>
      <c r="F51" s="11">
        <v>0</v>
      </c>
      <c r="G51" s="11">
        <v>0</v>
      </c>
      <c r="H51" s="11">
        <v>27.750121957000001</v>
      </c>
      <c r="I51" s="11">
        <v>4.7058660459999997</v>
      </c>
      <c r="J51" s="11">
        <v>0</v>
      </c>
      <c r="K51" s="11">
        <v>0</v>
      </c>
      <c r="L51" s="11">
        <v>34.145609454000002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7.732870395</v>
      </c>
      <c r="S51" s="11">
        <v>7.444682147</v>
      </c>
      <c r="T51" s="11">
        <v>0</v>
      </c>
      <c r="U51" s="11">
        <v>0</v>
      </c>
      <c r="V51" s="11">
        <v>12.821744911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1.7158073089999999</v>
      </c>
      <c r="AC51" s="11">
        <v>0</v>
      </c>
      <c r="AD51" s="11">
        <v>0</v>
      </c>
      <c r="AE51" s="11">
        <v>0</v>
      </c>
      <c r="AF51" s="11">
        <v>25.883632474999999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0.31533466100000002</v>
      </c>
      <c r="AM51" s="11">
        <v>0.41542920900000002</v>
      </c>
      <c r="AN51" s="11">
        <v>0</v>
      </c>
      <c r="AO51" s="11">
        <v>0</v>
      </c>
      <c r="AP51" s="11">
        <v>0.36233126599999999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241.89895497399999</v>
      </c>
      <c r="AW51" s="11">
        <v>133.146093667</v>
      </c>
      <c r="AX51" s="11">
        <v>0</v>
      </c>
      <c r="AY51" s="11">
        <v>0</v>
      </c>
      <c r="AZ51" s="11">
        <v>852.258347824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77.726371919000002</v>
      </c>
      <c r="BG51" s="11">
        <v>7.352450041</v>
      </c>
      <c r="BH51" s="11">
        <v>0</v>
      </c>
      <c r="BI51" s="11">
        <v>0</v>
      </c>
      <c r="BJ51" s="11">
        <v>121.04619050399999</v>
      </c>
      <c r="BK51" s="12">
        <f t="shared" si="9"/>
        <v>1559.162769797</v>
      </c>
    </row>
    <row r="52" spans="1:63" ht="13" x14ac:dyDescent="0.3">
      <c r="A52" s="10"/>
      <c r="B52" s="48" t="s">
        <v>59</v>
      </c>
      <c r="C52" s="11">
        <v>0</v>
      </c>
      <c r="D52" s="11">
        <v>3.5210868529999999</v>
      </c>
      <c r="E52" s="11">
        <v>0</v>
      </c>
      <c r="F52" s="11">
        <v>0</v>
      </c>
      <c r="G52" s="11">
        <v>0</v>
      </c>
      <c r="H52" s="11">
        <v>81.046416725</v>
      </c>
      <c r="I52" s="11">
        <v>40.403310996999998</v>
      </c>
      <c r="J52" s="11">
        <v>0</v>
      </c>
      <c r="K52" s="11">
        <v>0</v>
      </c>
      <c r="L52" s="11">
        <v>39.856828221999997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29.194989542999998</v>
      </c>
      <c r="S52" s="11">
        <v>2.2008557639999999</v>
      </c>
      <c r="T52" s="11">
        <v>0</v>
      </c>
      <c r="U52" s="11">
        <v>0</v>
      </c>
      <c r="V52" s="11">
        <v>6.975993806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80.885160419000002</v>
      </c>
      <c r="AC52" s="11">
        <v>1.605992691</v>
      </c>
      <c r="AD52" s="11">
        <v>0</v>
      </c>
      <c r="AE52" s="11">
        <v>0</v>
      </c>
      <c r="AF52" s="11">
        <v>200.67813704299999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5.640938115</v>
      </c>
      <c r="AM52" s="11">
        <v>1.7438033340000001</v>
      </c>
      <c r="AN52" s="11">
        <v>0</v>
      </c>
      <c r="AO52" s="11">
        <v>0</v>
      </c>
      <c r="AP52" s="11">
        <v>6.0577858659999997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629.75758569899995</v>
      </c>
      <c r="AW52" s="11">
        <v>95.487705228999999</v>
      </c>
      <c r="AX52" s="11">
        <v>0</v>
      </c>
      <c r="AY52" s="11">
        <v>0</v>
      </c>
      <c r="AZ52" s="11">
        <v>428.95836985599999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185.31003078099999</v>
      </c>
      <c r="BG52" s="11">
        <v>12.639935313000001</v>
      </c>
      <c r="BH52" s="11">
        <v>0</v>
      </c>
      <c r="BI52" s="11">
        <v>0</v>
      </c>
      <c r="BJ52" s="11">
        <v>44.424404852000002</v>
      </c>
      <c r="BK52" s="12">
        <f t="shared" si="9"/>
        <v>1896.3893311079999</v>
      </c>
    </row>
    <row r="53" spans="1:63" ht="13" x14ac:dyDescent="0.3">
      <c r="A53" s="10"/>
      <c r="B53" s="48" t="s">
        <v>60</v>
      </c>
      <c r="C53" s="11">
        <v>0</v>
      </c>
      <c r="D53" s="11">
        <v>5.8749313089999999</v>
      </c>
      <c r="E53" s="11">
        <v>0</v>
      </c>
      <c r="F53" s="11">
        <v>0</v>
      </c>
      <c r="G53" s="11">
        <v>0</v>
      </c>
      <c r="H53" s="11">
        <v>92.949005606</v>
      </c>
      <c r="I53" s="11">
        <v>154.08145924300001</v>
      </c>
      <c r="J53" s="11">
        <v>0</v>
      </c>
      <c r="K53" s="11">
        <v>0</v>
      </c>
      <c r="L53" s="11">
        <v>449.75586051699997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34.138073161000001</v>
      </c>
      <c r="S53" s="11">
        <v>5.5404216020000003</v>
      </c>
      <c r="T53" s="11">
        <v>0</v>
      </c>
      <c r="U53" s="11">
        <v>0</v>
      </c>
      <c r="V53" s="11">
        <v>22.772119934999999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48.341860197999999</v>
      </c>
      <c r="AC53" s="11">
        <v>9.5481868209999998</v>
      </c>
      <c r="AD53" s="11">
        <v>0</v>
      </c>
      <c r="AE53" s="11">
        <v>0</v>
      </c>
      <c r="AF53" s="11">
        <v>314.15903821699999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2.9448029739999999</v>
      </c>
      <c r="AM53" s="11">
        <v>0.51941389400000004</v>
      </c>
      <c r="AN53" s="11">
        <v>0</v>
      </c>
      <c r="AO53" s="11">
        <v>0</v>
      </c>
      <c r="AP53" s="11">
        <v>8.7220796610000004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1199.445267991</v>
      </c>
      <c r="AW53" s="11">
        <v>175.26125773499999</v>
      </c>
      <c r="AX53" s="11">
        <v>0</v>
      </c>
      <c r="AY53" s="11">
        <v>0</v>
      </c>
      <c r="AZ53" s="11">
        <v>1402.154421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419.29489398800001</v>
      </c>
      <c r="BG53" s="11">
        <v>26.525724727</v>
      </c>
      <c r="BH53" s="11">
        <v>0</v>
      </c>
      <c r="BI53" s="11">
        <v>0</v>
      </c>
      <c r="BJ53" s="11">
        <v>209.73047624399999</v>
      </c>
      <c r="BK53" s="12">
        <f t="shared" si="9"/>
        <v>4581.7592948229994</v>
      </c>
    </row>
    <row r="54" spans="1:63" ht="13" x14ac:dyDescent="0.3">
      <c r="A54" s="10"/>
      <c r="B54" s="48" t="s">
        <v>61</v>
      </c>
      <c r="C54" s="11">
        <v>0</v>
      </c>
      <c r="D54" s="11">
        <v>2.254050323</v>
      </c>
      <c r="E54" s="11">
        <v>0</v>
      </c>
      <c r="F54" s="11">
        <v>0</v>
      </c>
      <c r="G54" s="11">
        <v>0</v>
      </c>
      <c r="H54" s="11">
        <v>29.662614929</v>
      </c>
      <c r="I54" s="11">
        <v>2.4696926129999999</v>
      </c>
      <c r="J54" s="11">
        <v>0</v>
      </c>
      <c r="K54" s="11">
        <v>0</v>
      </c>
      <c r="L54" s="11">
        <v>19.245147733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10.76492436</v>
      </c>
      <c r="S54" s="11">
        <v>0.46250556500000001</v>
      </c>
      <c r="T54" s="11">
        <v>0</v>
      </c>
      <c r="U54" s="11">
        <v>0</v>
      </c>
      <c r="V54" s="11">
        <v>3.3410031710000001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1.027820738</v>
      </c>
      <c r="AC54" s="11">
        <v>0</v>
      </c>
      <c r="AD54" s="11">
        <v>0</v>
      </c>
      <c r="AE54" s="11">
        <v>0</v>
      </c>
      <c r="AF54" s="11">
        <v>2.2774945230000001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3.7758336000000003E-2</v>
      </c>
      <c r="AM54" s="11">
        <v>0</v>
      </c>
      <c r="AN54" s="11">
        <v>0</v>
      </c>
      <c r="AO54" s="11">
        <v>0</v>
      </c>
      <c r="AP54" s="11">
        <v>0.11270582699999999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389.725558724</v>
      </c>
      <c r="AW54" s="11">
        <v>38.051073801000001</v>
      </c>
      <c r="AX54" s="11">
        <v>0</v>
      </c>
      <c r="AY54" s="11">
        <v>0</v>
      </c>
      <c r="AZ54" s="11">
        <v>389.816147887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158.818993654</v>
      </c>
      <c r="BG54" s="11">
        <v>2.442595871</v>
      </c>
      <c r="BH54" s="11">
        <v>0</v>
      </c>
      <c r="BI54" s="11">
        <v>0</v>
      </c>
      <c r="BJ54" s="11">
        <v>53.187921533999997</v>
      </c>
      <c r="BK54" s="12">
        <f t="shared" si="9"/>
        <v>1103.6980095890001</v>
      </c>
    </row>
    <row r="55" spans="1:63" ht="13" x14ac:dyDescent="0.3">
      <c r="A55" s="10"/>
      <c r="B55" s="52" t="s">
        <v>62</v>
      </c>
      <c r="C55" s="11">
        <v>0</v>
      </c>
      <c r="D55" s="11">
        <v>3.3099601120000002</v>
      </c>
      <c r="E55" s="11">
        <v>0</v>
      </c>
      <c r="F55" s="11">
        <v>0</v>
      </c>
      <c r="G55" s="11">
        <v>0</v>
      </c>
      <c r="H55" s="11">
        <v>15.83730377</v>
      </c>
      <c r="I55" s="11">
        <v>5.1785549150000003</v>
      </c>
      <c r="J55" s="11">
        <v>0</v>
      </c>
      <c r="K55" s="11">
        <v>0</v>
      </c>
      <c r="L55" s="11">
        <v>30.8733887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10.278755169</v>
      </c>
      <c r="S55" s="11">
        <v>18.441398523</v>
      </c>
      <c r="T55" s="11">
        <v>0</v>
      </c>
      <c r="U55" s="11">
        <v>0</v>
      </c>
      <c r="V55" s="11">
        <v>4.5167901170000002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15.50321246</v>
      </c>
      <c r="AC55" s="11">
        <v>11.590261065</v>
      </c>
      <c r="AD55" s="11">
        <v>0</v>
      </c>
      <c r="AE55" s="11">
        <v>0</v>
      </c>
      <c r="AF55" s="11">
        <v>685.58616065499996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1.4687990710000001</v>
      </c>
      <c r="AM55" s="11">
        <v>3.4250106279999999</v>
      </c>
      <c r="AN55" s="11">
        <v>0</v>
      </c>
      <c r="AO55" s="11">
        <v>0</v>
      </c>
      <c r="AP55" s="11">
        <v>30.291726430000001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198.58418131900001</v>
      </c>
      <c r="AW55" s="11">
        <v>175.322925946</v>
      </c>
      <c r="AX55" s="11">
        <v>5.0797768E-2</v>
      </c>
      <c r="AY55" s="11">
        <v>0</v>
      </c>
      <c r="AZ55" s="11">
        <v>984.22594379600002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118.60436321</v>
      </c>
      <c r="BG55" s="11">
        <v>24.227692456</v>
      </c>
      <c r="BH55" s="11">
        <v>0.22653637099999999</v>
      </c>
      <c r="BI55" s="11">
        <v>0</v>
      </c>
      <c r="BJ55" s="11">
        <v>261.26836363899997</v>
      </c>
      <c r="BK55" s="12">
        <f t="shared" si="9"/>
        <v>2598.8121261199994</v>
      </c>
    </row>
    <row r="56" spans="1:63" ht="13" x14ac:dyDescent="0.3">
      <c r="A56" s="10"/>
      <c r="B56" s="53" t="s">
        <v>63</v>
      </c>
      <c r="C56" s="11">
        <v>0</v>
      </c>
      <c r="D56" s="11">
        <v>8.2493880940000004</v>
      </c>
      <c r="E56" s="11">
        <v>0</v>
      </c>
      <c r="F56" s="11">
        <v>0</v>
      </c>
      <c r="G56" s="11">
        <v>0</v>
      </c>
      <c r="H56" s="11">
        <v>214.92626425099999</v>
      </c>
      <c r="I56" s="11">
        <v>28.075893361999999</v>
      </c>
      <c r="J56" s="11">
        <v>0</v>
      </c>
      <c r="K56" s="11">
        <v>0</v>
      </c>
      <c r="L56" s="11">
        <v>112.142687951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56.722479432999997</v>
      </c>
      <c r="S56" s="11">
        <v>0.54167200699999996</v>
      </c>
      <c r="T56" s="11">
        <v>0</v>
      </c>
      <c r="U56" s="11">
        <v>0</v>
      </c>
      <c r="V56" s="11">
        <v>17.486992655000002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116.870048962</v>
      </c>
      <c r="AC56" s="11">
        <v>2.341286336</v>
      </c>
      <c r="AD56" s="11">
        <v>0</v>
      </c>
      <c r="AE56" s="11">
        <v>0</v>
      </c>
      <c r="AF56" s="11">
        <v>210.81861881699999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10.151567263</v>
      </c>
      <c r="AM56" s="11">
        <v>1.423880338</v>
      </c>
      <c r="AN56" s="11">
        <v>0</v>
      </c>
      <c r="AO56" s="11">
        <v>0</v>
      </c>
      <c r="AP56" s="11">
        <v>11.349395367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2228.173106659</v>
      </c>
      <c r="AW56" s="11">
        <v>140.467295409</v>
      </c>
      <c r="AX56" s="11">
        <v>0</v>
      </c>
      <c r="AY56" s="11">
        <v>0</v>
      </c>
      <c r="AZ56" s="11">
        <v>1362.754279363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478.35284876600002</v>
      </c>
      <c r="BG56" s="11">
        <v>41.438006704000003</v>
      </c>
      <c r="BH56" s="11">
        <v>0.198822266</v>
      </c>
      <c r="BI56" s="11">
        <v>0</v>
      </c>
      <c r="BJ56" s="11">
        <v>153.44854879900001</v>
      </c>
      <c r="BK56" s="12">
        <f t="shared" si="9"/>
        <v>5195.9330828019993</v>
      </c>
    </row>
    <row r="57" spans="1:63" ht="13" x14ac:dyDescent="0.3">
      <c r="A57" s="10"/>
      <c r="B57" s="48" t="s">
        <v>64</v>
      </c>
      <c r="C57" s="11">
        <v>0</v>
      </c>
      <c r="D57" s="11">
        <v>20.492694552</v>
      </c>
      <c r="E57" s="11">
        <v>0</v>
      </c>
      <c r="F57" s="11">
        <v>0</v>
      </c>
      <c r="G57" s="11">
        <v>0</v>
      </c>
      <c r="H57" s="11">
        <v>1875.9166444770001</v>
      </c>
      <c r="I57" s="11">
        <v>76.393968920999995</v>
      </c>
      <c r="J57" s="11">
        <v>0</v>
      </c>
      <c r="K57" s="11">
        <v>0</v>
      </c>
      <c r="L57" s="11">
        <v>712.24476675799997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1071.6022692720001</v>
      </c>
      <c r="S57" s="11">
        <v>8.7775670160000008</v>
      </c>
      <c r="T57" s="11">
        <v>0</v>
      </c>
      <c r="U57" s="11">
        <v>0</v>
      </c>
      <c r="V57" s="11">
        <v>155.27641572100001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40.857866534999999</v>
      </c>
      <c r="AC57" s="11">
        <v>3.3670085379999999</v>
      </c>
      <c r="AD57" s="11">
        <v>0</v>
      </c>
      <c r="AE57" s="11">
        <v>0</v>
      </c>
      <c r="AF57" s="11">
        <v>106.69383466799999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4.0231142819999999</v>
      </c>
      <c r="AM57" s="11">
        <v>8.3329855999999994E-2</v>
      </c>
      <c r="AN57" s="11">
        <v>0</v>
      </c>
      <c r="AO57" s="11">
        <v>0</v>
      </c>
      <c r="AP57" s="11">
        <v>7.254667006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5655.0432481870002</v>
      </c>
      <c r="AW57" s="11">
        <v>181.613733478</v>
      </c>
      <c r="AX57" s="11">
        <v>0</v>
      </c>
      <c r="AY57" s="11">
        <v>0</v>
      </c>
      <c r="AZ57" s="11">
        <v>2391.9412565719999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2497.8433541720001</v>
      </c>
      <c r="BG57" s="11">
        <v>34.510664937000001</v>
      </c>
      <c r="BH57" s="11">
        <v>0</v>
      </c>
      <c r="BI57" s="11">
        <v>0</v>
      </c>
      <c r="BJ57" s="11">
        <v>464.67529482999998</v>
      </c>
      <c r="BK57" s="12">
        <f t="shared" si="9"/>
        <v>15308.611699777999</v>
      </c>
    </row>
    <row r="58" spans="1:63" ht="13" x14ac:dyDescent="0.3">
      <c r="A58" s="10"/>
      <c r="B58" s="48" t="s">
        <v>65</v>
      </c>
      <c r="C58" s="11">
        <v>0</v>
      </c>
      <c r="D58" s="11">
        <v>18.144111664</v>
      </c>
      <c r="E58" s="11">
        <v>0</v>
      </c>
      <c r="F58" s="11">
        <v>0</v>
      </c>
      <c r="G58" s="11">
        <v>0</v>
      </c>
      <c r="H58" s="11">
        <v>1210.7912609089999</v>
      </c>
      <c r="I58" s="11">
        <v>83.088218553999994</v>
      </c>
      <c r="J58" s="11">
        <v>0</v>
      </c>
      <c r="K58" s="11">
        <v>0</v>
      </c>
      <c r="L58" s="11">
        <v>563.97981168700005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548.02721242999996</v>
      </c>
      <c r="S58" s="11">
        <v>1.8484558090000001</v>
      </c>
      <c r="T58" s="11">
        <v>0</v>
      </c>
      <c r="U58" s="11">
        <v>0</v>
      </c>
      <c r="V58" s="11">
        <v>96.155079255000004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22.563498295999999</v>
      </c>
      <c r="AC58" s="11">
        <v>2.752163275</v>
      </c>
      <c r="AD58" s="11">
        <v>0</v>
      </c>
      <c r="AE58" s="11">
        <v>0</v>
      </c>
      <c r="AF58" s="11">
        <v>456.17498620800001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1.482857345</v>
      </c>
      <c r="AM58" s="11">
        <v>0.88779564600000005</v>
      </c>
      <c r="AN58" s="11">
        <v>0</v>
      </c>
      <c r="AO58" s="11">
        <v>0</v>
      </c>
      <c r="AP58" s="11">
        <v>16.407455938999998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4346.7950119569996</v>
      </c>
      <c r="AW58" s="11">
        <v>210.77413022100001</v>
      </c>
      <c r="AX58" s="11">
        <v>1.1072535E-2</v>
      </c>
      <c r="AY58" s="11">
        <v>1.8806954000000001E-2</v>
      </c>
      <c r="AZ58" s="11">
        <v>2570.3459706210001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1605.4364241220001</v>
      </c>
      <c r="BG58" s="11">
        <v>38.082661633000001</v>
      </c>
      <c r="BH58" s="11">
        <v>0</v>
      </c>
      <c r="BI58" s="11">
        <v>0</v>
      </c>
      <c r="BJ58" s="11">
        <v>364.21992033200002</v>
      </c>
      <c r="BK58" s="12">
        <f t="shared" si="9"/>
        <v>12157.986905391997</v>
      </c>
    </row>
    <row r="59" spans="1:63" ht="13" x14ac:dyDescent="0.3">
      <c r="A59" s="10"/>
      <c r="B59" s="48" t="s">
        <v>66</v>
      </c>
      <c r="C59" s="11">
        <v>0</v>
      </c>
      <c r="D59" s="11">
        <v>6.6696326060000004</v>
      </c>
      <c r="E59" s="11">
        <v>0</v>
      </c>
      <c r="F59" s="11">
        <v>0</v>
      </c>
      <c r="G59" s="11">
        <v>0</v>
      </c>
      <c r="H59" s="11">
        <v>63.627367948</v>
      </c>
      <c r="I59" s="11">
        <v>73.533682988999999</v>
      </c>
      <c r="J59" s="11">
        <v>0</v>
      </c>
      <c r="K59" s="11">
        <v>0</v>
      </c>
      <c r="L59" s="11">
        <v>82.140310452999998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42.112576758000003</v>
      </c>
      <c r="S59" s="11">
        <v>14.994539955</v>
      </c>
      <c r="T59" s="11">
        <v>0</v>
      </c>
      <c r="U59" s="11">
        <v>0</v>
      </c>
      <c r="V59" s="11">
        <v>20.495011537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47.59900674</v>
      </c>
      <c r="AC59" s="11">
        <v>6.5627608220000004</v>
      </c>
      <c r="AD59" s="11">
        <v>0</v>
      </c>
      <c r="AE59" s="11">
        <v>0</v>
      </c>
      <c r="AF59" s="11">
        <v>878.86625157799995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3.688287383</v>
      </c>
      <c r="AM59" s="11">
        <v>1.724396093</v>
      </c>
      <c r="AN59" s="11">
        <v>0</v>
      </c>
      <c r="AO59" s="11">
        <v>0</v>
      </c>
      <c r="AP59" s="11">
        <v>31.386885967000001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987.16674903600006</v>
      </c>
      <c r="AW59" s="11">
        <v>232.955415802</v>
      </c>
      <c r="AX59" s="11">
        <v>0</v>
      </c>
      <c r="AY59" s="11">
        <v>0</v>
      </c>
      <c r="AZ59" s="11">
        <v>1724.9751125519999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542.05247605500006</v>
      </c>
      <c r="BG59" s="11">
        <v>42.097201884999997</v>
      </c>
      <c r="BH59" s="11">
        <v>0</v>
      </c>
      <c r="BI59" s="11">
        <v>0</v>
      </c>
      <c r="BJ59" s="11">
        <v>404.19989805500001</v>
      </c>
      <c r="BK59" s="12">
        <f t="shared" si="9"/>
        <v>5206.8475642139992</v>
      </c>
    </row>
    <row r="60" spans="1:63" ht="13" x14ac:dyDescent="0.3">
      <c r="A60" s="10"/>
      <c r="B60" s="48" t="s">
        <v>67</v>
      </c>
      <c r="C60" s="11">
        <v>0</v>
      </c>
      <c r="D60" s="11">
        <v>8.6921491910000004</v>
      </c>
      <c r="E60" s="11">
        <v>0</v>
      </c>
      <c r="F60" s="11">
        <v>0</v>
      </c>
      <c r="G60" s="11">
        <v>0</v>
      </c>
      <c r="H60" s="11">
        <v>134.56753713800001</v>
      </c>
      <c r="I60" s="11">
        <v>25.302993902000001</v>
      </c>
      <c r="J60" s="11">
        <v>0</v>
      </c>
      <c r="K60" s="11">
        <v>0</v>
      </c>
      <c r="L60" s="11">
        <v>173.991926511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36.787065566999999</v>
      </c>
      <c r="S60" s="11">
        <v>0.98830519900000002</v>
      </c>
      <c r="T60" s="11">
        <v>0</v>
      </c>
      <c r="U60" s="11">
        <v>0</v>
      </c>
      <c r="V60" s="11">
        <v>19.45740357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14.547914633</v>
      </c>
      <c r="AC60" s="11">
        <v>0.56653573400000001</v>
      </c>
      <c r="AD60" s="11">
        <v>0</v>
      </c>
      <c r="AE60" s="11">
        <v>0</v>
      </c>
      <c r="AF60" s="11">
        <v>272.91582265099998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1.258614847</v>
      </c>
      <c r="AM60" s="11">
        <v>1.2404849090000001</v>
      </c>
      <c r="AN60" s="11">
        <v>0</v>
      </c>
      <c r="AO60" s="11">
        <v>0</v>
      </c>
      <c r="AP60" s="11">
        <v>15.393479212000001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1228.639173432</v>
      </c>
      <c r="AW60" s="11">
        <v>202.66099116699999</v>
      </c>
      <c r="AX60" s="11">
        <v>1.4594748820000001</v>
      </c>
      <c r="AY60" s="11">
        <v>0</v>
      </c>
      <c r="AZ60" s="11">
        <v>2630.6638803639999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331.04152604199999</v>
      </c>
      <c r="BG60" s="11">
        <v>20.728235116</v>
      </c>
      <c r="BH60" s="11">
        <v>0</v>
      </c>
      <c r="BI60" s="11">
        <v>0</v>
      </c>
      <c r="BJ60" s="11">
        <v>337.41063595600002</v>
      </c>
      <c r="BK60" s="12">
        <f t="shared" si="9"/>
        <v>5458.3141500229995</v>
      </c>
    </row>
    <row r="61" spans="1:63" ht="13" x14ac:dyDescent="0.3">
      <c r="A61" s="10"/>
      <c r="B61" s="48" t="s">
        <v>68</v>
      </c>
      <c r="C61" s="11">
        <v>0</v>
      </c>
      <c r="D61" s="11">
        <v>1.0483412700000001</v>
      </c>
      <c r="E61" s="11">
        <v>0</v>
      </c>
      <c r="F61" s="11">
        <v>0</v>
      </c>
      <c r="G61" s="11">
        <v>0</v>
      </c>
      <c r="H61" s="11">
        <v>29.062693152000001</v>
      </c>
      <c r="I61" s="11">
        <v>46.112490119</v>
      </c>
      <c r="J61" s="11">
        <v>0</v>
      </c>
      <c r="K61" s="11">
        <v>0</v>
      </c>
      <c r="L61" s="11">
        <v>119.977073463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14.750524133000001</v>
      </c>
      <c r="S61" s="11">
        <v>11.448120210000001</v>
      </c>
      <c r="T61" s="11">
        <v>0</v>
      </c>
      <c r="U61" s="11">
        <v>0</v>
      </c>
      <c r="V61" s="11">
        <v>25.250098781999998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1.4507776960000001</v>
      </c>
      <c r="AC61" s="11">
        <v>3.259360483</v>
      </c>
      <c r="AD61" s="11">
        <v>0</v>
      </c>
      <c r="AE61" s="11">
        <v>0</v>
      </c>
      <c r="AF61" s="11">
        <v>35.043970539999997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0.227739793</v>
      </c>
      <c r="AM61" s="11">
        <v>0</v>
      </c>
      <c r="AN61" s="11">
        <v>0</v>
      </c>
      <c r="AO61" s="11">
        <v>0</v>
      </c>
      <c r="AP61" s="11">
        <v>0.557678856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44.554861252999999</v>
      </c>
      <c r="AW61" s="11">
        <v>76.011487149000004</v>
      </c>
      <c r="AX61" s="11">
        <v>0</v>
      </c>
      <c r="AY61" s="11">
        <v>0</v>
      </c>
      <c r="AZ61" s="11">
        <v>284.80256119299997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16.125676300999999</v>
      </c>
      <c r="BG61" s="11">
        <v>9.1049320169999994</v>
      </c>
      <c r="BH61" s="11">
        <v>0</v>
      </c>
      <c r="BI61" s="11">
        <v>0</v>
      </c>
      <c r="BJ61" s="11">
        <v>43.749430427</v>
      </c>
      <c r="BK61" s="12">
        <f t="shared" si="9"/>
        <v>762.53781683700004</v>
      </c>
    </row>
    <row r="62" spans="1:63" ht="13" x14ac:dyDescent="0.3">
      <c r="A62" s="10"/>
      <c r="B62" s="48" t="s">
        <v>69</v>
      </c>
      <c r="C62" s="25">
        <v>0</v>
      </c>
      <c r="D62" s="25">
        <v>1.507066936</v>
      </c>
      <c r="E62" s="25">
        <v>0</v>
      </c>
      <c r="F62" s="25">
        <v>0</v>
      </c>
      <c r="G62" s="25">
        <v>0</v>
      </c>
      <c r="H62" s="25">
        <v>36.622389161999997</v>
      </c>
      <c r="I62" s="25">
        <v>37.719141129999997</v>
      </c>
      <c r="J62" s="25">
        <v>0</v>
      </c>
      <c r="K62" s="25">
        <v>0</v>
      </c>
      <c r="L62" s="25">
        <v>39.242574099000002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19.501221264000002</v>
      </c>
      <c r="S62" s="25">
        <v>1.5932077259999999</v>
      </c>
      <c r="T62" s="25">
        <v>0</v>
      </c>
      <c r="U62" s="25">
        <v>0</v>
      </c>
      <c r="V62" s="25">
        <v>5.9495098940000002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14.108486029</v>
      </c>
      <c r="AC62" s="25">
        <v>2.1623812490000001</v>
      </c>
      <c r="AD62" s="25">
        <v>0</v>
      </c>
      <c r="AE62" s="25">
        <v>0</v>
      </c>
      <c r="AF62" s="25">
        <v>118.093442799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0.736644784</v>
      </c>
      <c r="AM62" s="25">
        <v>0.44182066199999998</v>
      </c>
      <c r="AN62" s="25">
        <v>0</v>
      </c>
      <c r="AO62" s="25">
        <v>0</v>
      </c>
      <c r="AP62" s="25">
        <v>2.0748679170000002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29.933677800000002</v>
      </c>
      <c r="AW62" s="25">
        <v>3.4683678979999999</v>
      </c>
      <c r="AX62" s="25">
        <v>0</v>
      </c>
      <c r="AY62" s="25">
        <v>0</v>
      </c>
      <c r="AZ62" s="25">
        <v>45.765442602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9.1615078850000007</v>
      </c>
      <c r="BG62" s="25">
        <v>0.16403600700000001</v>
      </c>
      <c r="BH62" s="25">
        <v>0</v>
      </c>
      <c r="BI62" s="25">
        <v>0</v>
      </c>
      <c r="BJ62" s="25">
        <v>3.9658877889999999</v>
      </c>
      <c r="BK62" s="12">
        <f t="shared" si="9"/>
        <v>372.21167363200004</v>
      </c>
    </row>
    <row r="63" spans="1:63" ht="13" x14ac:dyDescent="0.3">
      <c r="A63" s="10"/>
      <c r="B63" s="54" t="s">
        <v>70</v>
      </c>
      <c r="C63" s="26">
        <v>0</v>
      </c>
      <c r="D63" s="26">
        <v>2.219563956</v>
      </c>
      <c r="E63" s="26">
        <v>0</v>
      </c>
      <c r="F63" s="26">
        <v>0</v>
      </c>
      <c r="G63" s="26">
        <v>0</v>
      </c>
      <c r="H63" s="26">
        <v>15.119182983</v>
      </c>
      <c r="I63" s="26">
        <v>6.0500929909999996</v>
      </c>
      <c r="J63" s="26">
        <v>0</v>
      </c>
      <c r="K63" s="26">
        <v>0</v>
      </c>
      <c r="L63" s="26">
        <v>75.787835408999996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9.5849717440000006</v>
      </c>
      <c r="S63" s="26">
        <v>5.9258711350000004</v>
      </c>
      <c r="T63" s="26">
        <v>0</v>
      </c>
      <c r="U63" s="26">
        <v>0</v>
      </c>
      <c r="V63" s="26">
        <v>4.869767446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17.887016662000001</v>
      </c>
      <c r="AC63" s="26">
        <v>4.4873121710000001</v>
      </c>
      <c r="AD63" s="26">
        <v>0</v>
      </c>
      <c r="AE63" s="26">
        <v>0</v>
      </c>
      <c r="AF63" s="26">
        <v>561.69355496100002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1.9144954059999999</v>
      </c>
      <c r="AM63" s="26">
        <v>2.0712284200000002</v>
      </c>
      <c r="AN63" s="26">
        <v>0</v>
      </c>
      <c r="AO63" s="26">
        <v>0</v>
      </c>
      <c r="AP63" s="26">
        <v>25.426724064999998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182.546788177</v>
      </c>
      <c r="AW63" s="26">
        <v>106.01832715</v>
      </c>
      <c r="AX63" s="26">
        <v>0</v>
      </c>
      <c r="AY63" s="26">
        <v>0</v>
      </c>
      <c r="AZ63" s="26">
        <v>506.55556444400003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93.816468924999995</v>
      </c>
      <c r="BG63" s="26">
        <v>9.3977843029999999</v>
      </c>
      <c r="BH63" s="26">
        <v>0</v>
      </c>
      <c r="BI63" s="26">
        <v>0</v>
      </c>
      <c r="BJ63" s="26">
        <v>102.323577152</v>
      </c>
      <c r="BK63" s="12">
        <f t="shared" si="9"/>
        <v>1733.6961275000003</v>
      </c>
    </row>
    <row r="64" spans="1:63" ht="13" x14ac:dyDescent="0.3">
      <c r="A64" s="10"/>
      <c r="B64" s="22" t="s">
        <v>134</v>
      </c>
      <c r="C64" s="26">
        <v>0</v>
      </c>
      <c r="D64" s="26">
        <v>2.4740216689999999</v>
      </c>
      <c r="E64" s="26">
        <v>0</v>
      </c>
      <c r="F64" s="26">
        <v>0</v>
      </c>
      <c r="G64" s="26">
        <v>0</v>
      </c>
      <c r="H64" s="26">
        <v>23.580728602000001</v>
      </c>
      <c r="I64" s="26">
        <v>0.149476633</v>
      </c>
      <c r="J64" s="26">
        <v>40.163445551000002</v>
      </c>
      <c r="K64" s="26">
        <v>0</v>
      </c>
      <c r="L64" s="26">
        <v>13.981003847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16.76828562</v>
      </c>
      <c r="S64" s="26">
        <v>4.5041615659999996</v>
      </c>
      <c r="T64" s="26">
        <v>0</v>
      </c>
      <c r="U64" s="26">
        <v>0</v>
      </c>
      <c r="V64" s="26">
        <v>3.5400068170000001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19.074980999000001</v>
      </c>
      <c r="AC64" s="26">
        <v>7.8996744840000002</v>
      </c>
      <c r="AD64" s="26">
        <v>0</v>
      </c>
      <c r="AE64" s="26">
        <v>0</v>
      </c>
      <c r="AF64" s="26">
        <v>364.03457071600002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1.5174485289999999</v>
      </c>
      <c r="AM64" s="26">
        <v>2.9278254869999998</v>
      </c>
      <c r="AN64" s="26">
        <v>0</v>
      </c>
      <c r="AO64" s="26">
        <v>0</v>
      </c>
      <c r="AP64" s="26">
        <v>17.614238082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171.45704976900001</v>
      </c>
      <c r="AW64" s="26">
        <v>45.998699985999998</v>
      </c>
      <c r="AX64" s="26">
        <v>0</v>
      </c>
      <c r="AY64" s="26">
        <v>0</v>
      </c>
      <c r="AZ64" s="26">
        <v>383.11495515899998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111.147327101</v>
      </c>
      <c r="BG64" s="26">
        <v>11.10373849</v>
      </c>
      <c r="BH64" s="26">
        <v>4.9243334E-2</v>
      </c>
      <c r="BI64" s="26">
        <v>0</v>
      </c>
      <c r="BJ64" s="26">
        <v>95.754172542000006</v>
      </c>
      <c r="BK64" s="12">
        <f>SUM(C64:BJ64)</f>
        <v>1336.8550549830002</v>
      </c>
    </row>
    <row r="65" spans="1:63" ht="13" x14ac:dyDescent="0.3">
      <c r="A65" s="10"/>
      <c r="B65" s="48" t="s">
        <v>136</v>
      </c>
      <c r="C65" s="66">
        <v>0</v>
      </c>
      <c r="D65" s="66">
        <v>1.003372615</v>
      </c>
      <c r="E65" s="66">
        <v>0</v>
      </c>
      <c r="F65" s="66">
        <v>0</v>
      </c>
      <c r="G65" s="66">
        <v>0</v>
      </c>
      <c r="H65" s="66">
        <v>3.9890388919999999</v>
      </c>
      <c r="I65" s="66">
        <v>1.3002664049999999</v>
      </c>
      <c r="J65" s="66">
        <v>0</v>
      </c>
      <c r="K65" s="66">
        <v>0</v>
      </c>
      <c r="L65" s="66">
        <v>4.0291094349999996</v>
      </c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2.6118878809999999</v>
      </c>
      <c r="S65" s="66">
        <v>3.8969045470000001</v>
      </c>
      <c r="T65" s="66">
        <v>0</v>
      </c>
      <c r="U65" s="66">
        <v>0</v>
      </c>
      <c r="V65" s="66">
        <v>2.1427098610000002</v>
      </c>
      <c r="W65" s="66">
        <v>0</v>
      </c>
      <c r="X65" s="66">
        <v>0</v>
      </c>
      <c r="Y65" s="66">
        <v>0</v>
      </c>
      <c r="Z65" s="66">
        <v>0</v>
      </c>
      <c r="AA65" s="66">
        <v>0</v>
      </c>
      <c r="AB65" s="66">
        <v>12.345315012</v>
      </c>
      <c r="AC65" s="66">
        <v>2.3652478389999998</v>
      </c>
      <c r="AD65" s="66">
        <v>0</v>
      </c>
      <c r="AE65" s="66">
        <v>0</v>
      </c>
      <c r="AF65" s="66">
        <v>268.983710266</v>
      </c>
      <c r="AG65" s="66">
        <v>0</v>
      </c>
      <c r="AH65" s="66">
        <v>0</v>
      </c>
      <c r="AI65" s="66">
        <v>0</v>
      </c>
      <c r="AJ65" s="66">
        <v>0</v>
      </c>
      <c r="AK65" s="66">
        <v>0</v>
      </c>
      <c r="AL65" s="66">
        <v>1.0004232120000001</v>
      </c>
      <c r="AM65" s="66">
        <v>1.329572714</v>
      </c>
      <c r="AN65" s="66">
        <v>0</v>
      </c>
      <c r="AO65" s="66">
        <v>0</v>
      </c>
      <c r="AP65" s="66">
        <v>10.604301362999999</v>
      </c>
      <c r="AQ65" s="66">
        <v>0</v>
      </c>
      <c r="AR65" s="66">
        <v>0</v>
      </c>
      <c r="AS65" s="66">
        <v>0</v>
      </c>
      <c r="AT65" s="66">
        <v>0</v>
      </c>
      <c r="AU65" s="66">
        <v>0</v>
      </c>
      <c r="AV65" s="66">
        <v>73.291792486999995</v>
      </c>
      <c r="AW65" s="66">
        <v>60.455907385000003</v>
      </c>
      <c r="AX65" s="66">
        <v>0</v>
      </c>
      <c r="AY65" s="66">
        <v>0</v>
      </c>
      <c r="AZ65" s="66">
        <v>273.59777494399998</v>
      </c>
      <c r="BA65" s="66">
        <v>0</v>
      </c>
      <c r="BB65" s="66">
        <v>0</v>
      </c>
      <c r="BC65" s="66">
        <v>0</v>
      </c>
      <c r="BD65" s="66">
        <v>0</v>
      </c>
      <c r="BE65" s="66">
        <v>0</v>
      </c>
      <c r="BF65" s="66">
        <v>42.584652814000002</v>
      </c>
      <c r="BG65" s="66">
        <v>2.4243634100000002</v>
      </c>
      <c r="BH65" s="66">
        <v>0</v>
      </c>
      <c r="BI65" s="66">
        <v>0</v>
      </c>
      <c r="BJ65" s="66">
        <v>63.331710905999998</v>
      </c>
      <c r="BK65" s="12">
        <f>SUM(C65:BJ65)</f>
        <v>831.28806198799998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118.31385684599999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4890.3198514320011</v>
      </c>
      <c r="I66" s="15">
        <f t="shared" si="10"/>
        <v>2493.4252544380001</v>
      </c>
      <c r="J66" s="15">
        <f t="shared" si="10"/>
        <v>40.163445551000002</v>
      </c>
      <c r="K66" s="15">
        <f t="shared" si="10"/>
        <v>0</v>
      </c>
      <c r="L66" s="15">
        <f t="shared" si="10"/>
        <v>3794.6247170820002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2325.8220375179999</v>
      </c>
      <c r="S66" s="15">
        <f t="shared" si="10"/>
        <v>116.470498386</v>
      </c>
      <c r="T66" s="15">
        <f t="shared" si="10"/>
        <v>0</v>
      </c>
      <c r="U66" s="15">
        <f t="shared" si="10"/>
        <v>0</v>
      </c>
      <c r="V66" s="15">
        <f t="shared" si="10"/>
        <v>515.64371574000006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539.209801782</v>
      </c>
      <c r="AC66" s="15">
        <f t="shared" si="10"/>
        <v>125.10960229299999</v>
      </c>
      <c r="AD66" s="15">
        <f t="shared" si="10"/>
        <v>0</v>
      </c>
      <c r="AE66" s="15">
        <f t="shared" si="10"/>
        <v>0</v>
      </c>
      <c r="AF66" s="15">
        <f t="shared" si="10"/>
        <v>5442.2609422389996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40.873299582999998</v>
      </c>
      <c r="AM66" s="15">
        <f t="shared" si="10"/>
        <v>19.730082585000005</v>
      </c>
      <c r="AN66" s="15">
        <f t="shared" si="10"/>
        <v>0</v>
      </c>
      <c r="AO66" s="15">
        <f t="shared" si="10"/>
        <v>0</v>
      </c>
      <c r="AP66" s="15">
        <f t="shared" si="10"/>
        <v>204.612477689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23753.839066948</v>
      </c>
      <c r="AW66" s="15">
        <f t="shared" si="10"/>
        <v>2499.9219182639995</v>
      </c>
      <c r="AX66" s="15">
        <f t="shared" si="10"/>
        <v>1.5213451850000002</v>
      </c>
      <c r="AY66" s="15">
        <f t="shared" si="10"/>
        <v>3.8176852999999997E-2</v>
      </c>
      <c r="AZ66" s="15">
        <f t="shared" si="10"/>
        <v>21605.757030031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8815.0501938400012</v>
      </c>
      <c r="BG66" s="15">
        <f t="shared" si="10"/>
        <v>390.22213196600001</v>
      </c>
      <c r="BH66" s="15">
        <f t="shared" si="10"/>
        <v>0.47460197100000001</v>
      </c>
      <c r="BI66" s="15">
        <f t="shared" si="10"/>
        <v>0</v>
      </c>
      <c r="BJ66" s="15">
        <f>SUM(BJ46:BJ65)</f>
        <v>3365.2146527099999</v>
      </c>
      <c r="BK66" s="15">
        <f>SUM(BK46:BK65)</f>
        <v>81098.618700931998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127.231333721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5171.0442035470014</v>
      </c>
      <c r="I67" s="13">
        <f>I44+I66</f>
        <v>2493.446890364</v>
      </c>
      <c r="J67" s="13">
        <f>J44+J66</f>
        <v>40.163445551000002</v>
      </c>
      <c r="K67" s="13">
        <f>K44+K66</f>
        <v>0</v>
      </c>
      <c r="L67" s="27">
        <f>L44+L66</f>
        <v>3819.128712448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2487.180329845</v>
      </c>
      <c r="S67" s="13">
        <f>S44+S66</f>
        <v>116.470498386</v>
      </c>
      <c r="T67" s="13">
        <f>T44+T66</f>
        <v>0</v>
      </c>
      <c r="U67" s="13">
        <f>U44+U66</f>
        <v>0</v>
      </c>
      <c r="V67" s="27">
        <f>V44+V66</f>
        <v>523.81008067900007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555.77706316399997</v>
      </c>
      <c r="AC67" s="13">
        <f>AC44+AC66</f>
        <v>125.10960229299999</v>
      </c>
      <c r="AD67" s="13">
        <f>AD44+AD66</f>
        <v>0</v>
      </c>
      <c r="AE67" s="13">
        <f>AE44+AE66</f>
        <v>0</v>
      </c>
      <c r="AF67" s="27">
        <f>AF44+AF66</f>
        <v>5446.6298475819995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42.133731134000001</v>
      </c>
      <c r="AM67" s="13">
        <f>AM44+AM66</f>
        <v>19.730082585000005</v>
      </c>
      <c r="AN67" s="13">
        <f>AN44+AN66</f>
        <v>0</v>
      </c>
      <c r="AO67" s="13">
        <f>AO44+AO66</f>
        <v>0</v>
      </c>
      <c r="AP67" s="27">
        <f>AP44+AP66</f>
        <v>204.80097437699999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26141.198068816</v>
      </c>
      <c r="AW67" s="13">
        <f>AW44+AW66</f>
        <v>2508.4462137479995</v>
      </c>
      <c r="AX67" s="13">
        <f>AX44+AX66</f>
        <v>1.5213451850000002</v>
      </c>
      <c r="AY67" s="13">
        <f>AY44+AY66</f>
        <v>3.8176852999999997E-2</v>
      </c>
      <c r="AZ67" s="28">
        <f>AZ44+AZ66</f>
        <v>21964.730880366998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9644.1444079530011</v>
      </c>
      <c r="BG67" s="13">
        <f>BG44+BG66</f>
        <v>393.58415739000003</v>
      </c>
      <c r="BH67" s="13">
        <f>BH44+BH66</f>
        <v>0.47460197100000001</v>
      </c>
      <c r="BI67" s="13">
        <f>BI44+BI66</f>
        <v>0</v>
      </c>
      <c r="BJ67" s="27">
        <f>BJ44+BJ66</f>
        <v>3458.2192709619999</v>
      </c>
      <c r="BK67" s="29">
        <f>BK44+BK66</f>
        <v>85285.013918921002</v>
      </c>
    </row>
    <row r="68" spans="1:63" ht="3" customHeight="1" x14ac:dyDescent="0.3">
      <c r="A68" s="10"/>
      <c r="B68" s="43"/>
      <c r="C68" s="76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7"/>
    </row>
    <row r="69" spans="1:63" s="4" customFormat="1" ht="13" x14ac:dyDescent="0.3">
      <c r="A69" s="19" t="s">
        <v>72</v>
      </c>
      <c r="B69" s="55" t="s">
        <v>73</v>
      </c>
      <c r="C69" s="78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80"/>
    </row>
    <row r="70" spans="1:63" s="4" customFormat="1" ht="13" x14ac:dyDescent="0.3">
      <c r="A70" s="19" t="s">
        <v>12</v>
      </c>
      <c r="B70" s="47" t="s">
        <v>74</v>
      </c>
      <c r="C70" s="78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80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80"/>
    </row>
    <row r="74" spans="1:63" s="4" customFormat="1" ht="13" x14ac:dyDescent="0.3">
      <c r="A74" s="19" t="s">
        <v>76</v>
      </c>
      <c r="B74" s="55" t="s">
        <v>77</v>
      </c>
      <c r="C74" s="78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80"/>
    </row>
    <row r="75" spans="1:63" s="4" customFormat="1" ht="13" x14ac:dyDescent="0.3">
      <c r="A75" s="19" t="s">
        <v>12</v>
      </c>
      <c r="B75" s="47" t="s">
        <v>78</v>
      </c>
      <c r="C75" s="78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80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78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80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76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7"/>
    </row>
    <row r="83" spans="1:63" ht="13" x14ac:dyDescent="0.3">
      <c r="A83" s="10" t="s">
        <v>80</v>
      </c>
      <c r="B83" s="39" t="s">
        <v>81</v>
      </c>
      <c r="C83" s="76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7"/>
    </row>
    <row r="84" spans="1:63" ht="13" x14ac:dyDescent="0.3">
      <c r="A84" s="10" t="s">
        <v>12</v>
      </c>
      <c r="B84" s="43" t="s">
        <v>82</v>
      </c>
      <c r="C84" s="76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7"/>
    </row>
    <row r="85" spans="1:63" ht="14.25" customHeight="1" x14ac:dyDescent="0.3">
      <c r="A85" s="10"/>
      <c r="B85" s="48" t="s">
        <v>83</v>
      </c>
      <c r="C85" s="11">
        <v>0</v>
      </c>
      <c r="D85" s="11">
        <v>1.4521118529999999</v>
      </c>
      <c r="E85" s="11">
        <v>0</v>
      </c>
      <c r="F85" s="11">
        <v>0</v>
      </c>
      <c r="G85" s="11">
        <v>0</v>
      </c>
      <c r="H85" s="11">
        <v>7.2851860129999997</v>
      </c>
      <c r="I85" s="11">
        <v>1.8020603559999999</v>
      </c>
      <c r="J85" s="11">
        <v>0</v>
      </c>
      <c r="K85" s="11">
        <v>0</v>
      </c>
      <c r="L85" s="11">
        <v>33.798599009999997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3.159856489</v>
      </c>
      <c r="S85" s="11">
        <v>0.55259987799999999</v>
      </c>
      <c r="T85" s="11">
        <v>0</v>
      </c>
      <c r="U85" s="11">
        <v>0</v>
      </c>
      <c r="V85" s="11">
        <v>1.5311039070000001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0.31340920300000003</v>
      </c>
      <c r="AC85" s="11">
        <v>0</v>
      </c>
      <c r="AD85" s="11">
        <v>0</v>
      </c>
      <c r="AE85" s="11">
        <v>0</v>
      </c>
      <c r="AF85" s="11">
        <v>1.239968803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2.0073173E-2</v>
      </c>
      <c r="AM85" s="11">
        <v>0</v>
      </c>
      <c r="AN85" s="11">
        <v>0</v>
      </c>
      <c r="AO85" s="11">
        <v>0</v>
      </c>
      <c r="AP85" s="11">
        <v>1.7778321999999999E-2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3.270882243</v>
      </c>
      <c r="AW85" s="11">
        <v>0.24373314700000001</v>
      </c>
      <c r="AX85" s="11">
        <v>0</v>
      </c>
      <c r="AY85" s="11">
        <v>0</v>
      </c>
      <c r="AZ85" s="11">
        <v>7.6618824180000002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1.0493429190000001</v>
      </c>
      <c r="BG85" s="11">
        <v>1.1030991E-2</v>
      </c>
      <c r="BH85" s="11">
        <v>0</v>
      </c>
      <c r="BI85" s="11">
        <v>0</v>
      </c>
      <c r="BJ85" s="11">
        <v>0.36931102799999999</v>
      </c>
      <c r="BK85" s="12">
        <f>SUM(C85:BJ85)</f>
        <v>63.778929752999993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0.61536910099999997</v>
      </c>
      <c r="E86" s="11">
        <v>0</v>
      </c>
      <c r="F86" s="11">
        <v>0</v>
      </c>
      <c r="G86" s="11">
        <v>0</v>
      </c>
      <c r="H86" s="11">
        <v>2.0169317200000001</v>
      </c>
      <c r="I86" s="11">
        <v>0.11351161799999999</v>
      </c>
      <c r="J86" s="11">
        <v>0</v>
      </c>
      <c r="K86" s="11">
        <v>0</v>
      </c>
      <c r="L86" s="11">
        <v>1.0186275629999999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0.89320379000000005</v>
      </c>
      <c r="S86" s="11">
        <v>0</v>
      </c>
      <c r="T86" s="11">
        <v>0</v>
      </c>
      <c r="U86" s="11">
        <v>0</v>
      </c>
      <c r="V86" s="11">
        <v>0.101073988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3.0343320550000001</v>
      </c>
      <c r="AC86" s="11">
        <v>8.8863799999999993E-3</v>
      </c>
      <c r="AD86" s="11">
        <v>0</v>
      </c>
      <c r="AE86" s="11">
        <v>0</v>
      </c>
      <c r="AF86" s="11">
        <v>27.589361084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0.24630100799999999</v>
      </c>
      <c r="AM86" s="11">
        <v>0</v>
      </c>
      <c r="AN86" s="11">
        <v>0</v>
      </c>
      <c r="AO86" s="11">
        <v>0</v>
      </c>
      <c r="AP86" s="11">
        <v>1.8041371859999999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3.9072371480000001</v>
      </c>
      <c r="AW86" s="11">
        <v>1.842186544</v>
      </c>
      <c r="AX86" s="11">
        <v>0</v>
      </c>
      <c r="AY86" s="11">
        <v>0</v>
      </c>
      <c r="AZ86" s="11">
        <v>6.942287286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1.16414083</v>
      </c>
      <c r="BG86" s="11">
        <v>0.27479115700000001</v>
      </c>
      <c r="BH86" s="11">
        <v>0</v>
      </c>
      <c r="BI86" s="11">
        <v>0</v>
      </c>
      <c r="BJ86" s="11">
        <v>0.86395709899999995</v>
      </c>
      <c r="BK86" s="12">
        <f>SUM(C86:BJ86)</f>
        <v>52.436335557000007</v>
      </c>
    </row>
    <row r="87" spans="1:63" ht="13" x14ac:dyDescent="0.3">
      <c r="A87" s="10"/>
      <c r="B87" s="57" t="s">
        <v>85</v>
      </c>
      <c r="C87" s="11">
        <v>0</v>
      </c>
      <c r="D87" s="11">
        <v>0.73954180999999997</v>
      </c>
      <c r="E87" s="11">
        <v>0</v>
      </c>
      <c r="F87" s="11">
        <v>0</v>
      </c>
      <c r="G87" s="11">
        <v>0</v>
      </c>
      <c r="H87" s="11">
        <v>12.32633854</v>
      </c>
      <c r="I87" s="11">
        <v>7.3840832729999999</v>
      </c>
      <c r="J87" s="11">
        <v>0</v>
      </c>
      <c r="K87" s="11">
        <v>0</v>
      </c>
      <c r="L87" s="11">
        <v>198.74288413299999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5.0517483800000003</v>
      </c>
      <c r="S87" s="11">
        <v>0</v>
      </c>
      <c r="T87" s="11">
        <v>0</v>
      </c>
      <c r="U87" s="11">
        <v>0</v>
      </c>
      <c r="V87" s="11">
        <v>6.6343762770000003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0.98856041900000002</v>
      </c>
      <c r="AC87" s="11">
        <v>0.25837951399999998</v>
      </c>
      <c r="AD87" s="11">
        <v>0</v>
      </c>
      <c r="AE87" s="11">
        <v>0</v>
      </c>
      <c r="AF87" s="11">
        <v>2.2440139280000002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3.1916354000000001E-2</v>
      </c>
      <c r="AM87" s="11">
        <v>0</v>
      </c>
      <c r="AN87" s="11">
        <v>0</v>
      </c>
      <c r="AO87" s="11">
        <v>0</v>
      </c>
      <c r="AP87" s="11">
        <v>6.8769950000000003E-3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12.860086157</v>
      </c>
      <c r="AW87" s="11">
        <v>20.108437107</v>
      </c>
      <c r="AX87" s="11">
        <v>0</v>
      </c>
      <c r="AY87" s="11">
        <v>0</v>
      </c>
      <c r="AZ87" s="11">
        <v>68.704357173000005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2.7402321600000001</v>
      </c>
      <c r="BG87" s="11">
        <v>2.7999117060000001</v>
      </c>
      <c r="BH87" s="11">
        <v>0</v>
      </c>
      <c r="BI87" s="11">
        <v>0</v>
      </c>
      <c r="BJ87" s="11">
        <v>8.2052381939999997</v>
      </c>
      <c r="BK87" s="12">
        <f>SUM(C87:BJ87)</f>
        <v>349.82698212000003</v>
      </c>
    </row>
    <row r="88" spans="1:63" ht="13" x14ac:dyDescent="0.3">
      <c r="A88" s="10"/>
      <c r="B88" s="57" t="s">
        <v>86</v>
      </c>
      <c r="C88" s="11">
        <v>0</v>
      </c>
      <c r="D88" s="11">
        <v>0.38032011700000001</v>
      </c>
      <c r="E88" s="11">
        <v>0</v>
      </c>
      <c r="F88" s="11">
        <v>0</v>
      </c>
      <c r="G88" s="11">
        <v>0</v>
      </c>
      <c r="H88" s="11">
        <v>8.5617522200000007</v>
      </c>
      <c r="I88" s="11">
        <v>25.450999305</v>
      </c>
      <c r="J88" s="11">
        <v>0</v>
      </c>
      <c r="K88" s="11">
        <v>0</v>
      </c>
      <c r="L88" s="11">
        <v>87.330388167999999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3.9603970039999998</v>
      </c>
      <c r="S88" s="11">
        <v>5.7787820730000004</v>
      </c>
      <c r="T88" s="11">
        <v>0</v>
      </c>
      <c r="U88" s="11">
        <v>0</v>
      </c>
      <c r="V88" s="11">
        <v>1.3926508580000001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4.9110363560000003</v>
      </c>
      <c r="AC88" s="11">
        <v>4.89691294</v>
      </c>
      <c r="AD88" s="11">
        <v>0</v>
      </c>
      <c r="AE88" s="11">
        <v>0</v>
      </c>
      <c r="AF88" s="11">
        <v>132.33326729199999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0.48725340299999997</v>
      </c>
      <c r="AM88" s="11">
        <v>0.55048067899999997</v>
      </c>
      <c r="AN88" s="11">
        <v>0</v>
      </c>
      <c r="AO88" s="11">
        <v>0</v>
      </c>
      <c r="AP88" s="11">
        <v>2.9624910959999999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11.089170018000001</v>
      </c>
      <c r="AW88" s="11">
        <v>8.2325580459999994</v>
      </c>
      <c r="AX88" s="11">
        <v>0</v>
      </c>
      <c r="AY88" s="11">
        <v>0</v>
      </c>
      <c r="AZ88" s="11">
        <v>49.166230464999998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3.9538138570000001</v>
      </c>
      <c r="BG88" s="11">
        <v>0.15998698</v>
      </c>
      <c r="BH88" s="11">
        <v>0</v>
      </c>
      <c r="BI88" s="11">
        <v>0</v>
      </c>
      <c r="BJ88" s="11">
        <v>4.0515821809999997</v>
      </c>
      <c r="BK88" s="12">
        <f>SUM(C88:BJ88)</f>
        <v>355.65007305799998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3.1873428809999997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30.190208493</v>
      </c>
      <c r="I89" s="13">
        <f t="shared" si="15"/>
        <v>34.750654552</v>
      </c>
      <c r="J89" s="13">
        <f t="shared" si="15"/>
        <v>0</v>
      </c>
      <c r="K89" s="13">
        <f t="shared" si="15"/>
        <v>0</v>
      </c>
      <c r="L89" s="14">
        <f t="shared" si="15"/>
        <v>320.890498874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13.065205663</v>
      </c>
      <c r="S89" s="13">
        <f t="shared" si="15"/>
        <v>6.331381951</v>
      </c>
      <c r="T89" s="13">
        <f t="shared" si="15"/>
        <v>0</v>
      </c>
      <c r="U89" s="13">
        <f t="shared" si="15"/>
        <v>0</v>
      </c>
      <c r="V89" s="14">
        <f t="shared" si="15"/>
        <v>9.6592050300000007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9.2473380330000001</v>
      </c>
      <c r="AC89" s="13">
        <f t="shared" si="15"/>
        <v>5.1641788340000003</v>
      </c>
      <c r="AD89" s="13">
        <f t="shared" si="15"/>
        <v>0</v>
      </c>
      <c r="AE89" s="13">
        <f t="shared" si="15"/>
        <v>0</v>
      </c>
      <c r="AF89" s="14">
        <f t="shared" si="15"/>
        <v>163.406611107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0.785543938</v>
      </c>
      <c r="AM89" s="13">
        <f t="shared" si="15"/>
        <v>0.55048067899999997</v>
      </c>
      <c r="AN89" s="13">
        <f t="shared" si="15"/>
        <v>0</v>
      </c>
      <c r="AO89" s="13">
        <f t="shared" si="15"/>
        <v>0</v>
      </c>
      <c r="AP89" s="14">
        <f t="shared" si="15"/>
        <v>4.7912835989999998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31.127375566000001</v>
      </c>
      <c r="AW89" s="13">
        <f t="shared" si="15"/>
        <v>30.426914844000002</v>
      </c>
      <c r="AX89" s="13">
        <f t="shared" si="15"/>
        <v>0</v>
      </c>
      <c r="AY89" s="13">
        <f t="shared" si="15"/>
        <v>0</v>
      </c>
      <c r="AZ89" s="14">
        <f t="shared" si="15"/>
        <v>132.474757342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8.9075297659999997</v>
      </c>
      <c r="BG89" s="13">
        <f t="shared" si="15"/>
        <v>3.2457208340000001</v>
      </c>
      <c r="BH89" s="13">
        <f t="shared" si="15"/>
        <v>0</v>
      </c>
      <c r="BI89" s="13">
        <f t="shared" si="15"/>
        <v>0</v>
      </c>
      <c r="BJ89" s="14">
        <f>SUM(BJ85:BJ88)</f>
        <v>13.490088501999999</v>
      </c>
      <c r="BK89" s="14">
        <f>SUM(BK85:BK88)</f>
        <v>821.69232048799995</v>
      </c>
    </row>
    <row r="90" spans="1:63" ht="4.5" customHeight="1" x14ac:dyDescent="0.3">
      <c r="A90" s="10"/>
      <c r="B90" s="58"/>
      <c r="C90" s="81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3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1028.2473012200001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5361.5883782830015</v>
      </c>
      <c r="I91" s="13">
        <f t="shared" si="16"/>
        <v>36201.967785127999</v>
      </c>
      <c r="J91" s="13">
        <f t="shared" si="16"/>
        <v>2395.1437422439999</v>
      </c>
      <c r="K91" s="13">
        <f t="shared" si="16"/>
        <v>0</v>
      </c>
      <c r="L91" s="13">
        <f t="shared" si="16"/>
        <v>6697.5957080970002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2566.6153848389999</v>
      </c>
      <c r="S91" s="13">
        <f t="shared" si="16"/>
        <v>1565.7222959489998</v>
      </c>
      <c r="T91" s="13">
        <f t="shared" si="16"/>
        <v>24.044645769999999</v>
      </c>
      <c r="U91" s="13">
        <f t="shared" si="16"/>
        <v>0</v>
      </c>
      <c r="V91" s="13">
        <f t="shared" si="16"/>
        <v>682.77171203299997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584.14652181399993</v>
      </c>
      <c r="AC91" s="13">
        <f t="shared" si="16"/>
        <v>264.77365966099995</v>
      </c>
      <c r="AD91" s="13">
        <f t="shared" si="16"/>
        <v>0</v>
      </c>
      <c r="AE91" s="13">
        <f t="shared" si="16"/>
        <v>0</v>
      </c>
      <c r="AF91" s="13">
        <f t="shared" si="16"/>
        <v>7002.6351198129987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44.205982405</v>
      </c>
      <c r="AM91" s="13">
        <f t="shared" si="16"/>
        <v>20.601326501000006</v>
      </c>
      <c r="AN91" s="13">
        <f t="shared" si="16"/>
        <v>0</v>
      </c>
      <c r="AO91" s="13">
        <f t="shared" si="16"/>
        <v>0</v>
      </c>
      <c r="AP91" s="13">
        <f t="shared" si="16"/>
        <v>249.19233355299997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26424.818382456</v>
      </c>
      <c r="AW91" s="13">
        <f t="shared" si="16"/>
        <v>6081.7692937949996</v>
      </c>
      <c r="AX91" s="13">
        <f t="shared" si="16"/>
        <v>12.708069087999998</v>
      </c>
      <c r="AY91" s="13">
        <f t="shared" si="16"/>
        <v>3.8176852999999997E-2</v>
      </c>
      <c r="AZ91" s="24">
        <f t="shared" si="16"/>
        <v>24988.321218295998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9736.4359528520017</v>
      </c>
      <c r="BG91" s="13">
        <f t="shared" si="16"/>
        <v>550.38082789100008</v>
      </c>
      <c r="BH91" s="13">
        <f t="shared" si="16"/>
        <v>25.144751121999995</v>
      </c>
      <c r="BI91" s="13">
        <f t="shared" si="16"/>
        <v>0</v>
      </c>
      <c r="BJ91" s="13">
        <f t="shared" si="16"/>
        <v>3694.4161786710001</v>
      </c>
      <c r="BK91" s="13">
        <f>BK38+BK67+BK72+BK81+BK89</f>
        <v>136203.28474833397</v>
      </c>
    </row>
    <row r="92" spans="1:63" ht="4.5" customHeight="1" x14ac:dyDescent="0.3">
      <c r="A92" s="10"/>
      <c r="B92" s="38"/>
      <c r="C92" s="73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5"/>
    </row>
    <row r="93" spans="1:63" ht="14.25" customHeight="1" x14ac:dyDescent="0.35">
      <c r="A93" s="10" t="s">
        <v>88</v>
      </c>
      <c r="B93" s="59" t="s">
        <v>89</v>
      </c>
      <c r="C93" s="73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5"/>
    </row>
    <row r="94" spans="1:63" ht="14.25" customHeight="1" x14ac:dyDescent="0.3">
      <c r="A94" s="10"/>
      <c r="B94" s="60" t="s">
        <v>137</v>
      </c>
      <c r="C94" s="11">
        <v>0</v>
      </c>
      <c r="D94" s="11">
        <v>1.0149758659999999</v>
      </c>
      <c r="E94" s="11">
        <v>0</v>
      </c>
      <c r="F94" s="11">
        <v>0</v>
      </c>
      <c r="G94" s="11">
        <v>0</v>
      </c>
      <c r="H94" s="11">
        <v>0.71360110600000004</v>
      </c>
      <c r="I94" s="11">
        <v>310.81882184300002</v>
      </c>
      <c r="J94" s="11">
        <v>0</v>
      </c>
      <c r="K94" s="11">
        <v>0</v>
      </c>
      <c r="L94" s="11">
        <v>102.277260973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0.150736862</v>
      </c>
      <c r="S94" s="11">
        <v>17.342440140000001</v>
      </c>
      <c r="T94" s="11">
        <v>0</v>
      </c>
      <c r="U94" s="11">
        <v>0</v>
      </c>
      <c r="V94" s="11">
        <v>1.443229919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0.61579799800000001</v>
      </c>
      <c r="AC94" s="11">
        <v>17.695026676000001</v>
      </c>
      <c r="AD94" s="11">
        <v>0</v>
      </c>
      <c r="AE94" s="11">
        <v>0</v>
      </c>
      <c r="AF94" s="11">
        <v>101.382882542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8.5826694999999995E-2</v>
      </c>
      <c r="AM94" s="11">
        <v>0</v>
      </c>
      <c r="AN94" s="11">
        <v>0</v>
      </c>
      <c r="AO94" s="11">
        <v>0</v>
      </c>
      <c r="AP94" s="11">
        <v>1.0834645679999999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0.80813770200000001</v>
      </c>
      <c r="AW94" s="11">
        <v>20.591380415</v>
      </c>
      <c r="AX94" s="11">
        <v>0</v>
      </c>
      <c r="AY94" s="11">
        <v>0</v>
      </c>
      <c r="AZ94" s="11">
        <v>54.610896414999999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0.25408877699999999</v>
      </c>
      <c r="BG94" s="11">
        <v>5.4089466220000002</v>
      </c>
      <c r="BH94" s="11">
        <v>8.3997975000000002E-2</v>
      </c>
      <c r="BI94" s="11">
        <v>0</v>
      </c>
      <c r="BJ94" s="11">
        <v>4.3231301530000001</v>
      </c>
      <c r="BK94" s="12">
        <f>SUM(C94:BJ94)</f>
        <v>640.70464324699981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1.605805253</v>
      </c>
      <c r="E95" s="11">
        <v>0</v>
      </c>
      <c r="F95" s="11">
        <v>0</v>
      </c>
      <c r="G95" s="11">
        <v>0</v>
      </c>
      <c r="H95" s="11">
        <v>0.770219129</v>
      </c>
      <c r="I95" s="11">
        <v>1.6275389000000001E-2</v>
      </c>
      <c r="J95" s="11">
        <v>0</v>
      </c>
      <c r="K95" s="11">
        <v>0</v>
      </c>
      <c r="L95" s="11">
        <v>0.64006831399999997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0.31203262599999998</v>
      </c>
      <c r="S95" s="11">
        <v>0</v>
      </c>
      <c r="T95" s="11">
        <v>0</v>
      </c>
      <c r="U95" s="11">
        <v>0</v>
      </c>
      <c r="V95" s="11">
        <v>4.5225506999999998E-2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1.729299503</v>
      </c>
      <c r="AC95" s="11">
        <v>0</v>
      </c>
      <c r="AD95" s="11">
        <v>0</v>
      </c>
      <c r="AE95" s="11">
        <v>0</v>
      </c>
      <c r="AF95" s="11">
        <v>23.738190311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0.60896558899999997</v>
      </c>
      <c r="AM95" s="11">
        <v>0</v>
      </c>
      <c r="AN95" s="11">
        <v>0</v>
      </c>
      <c r="AO95" s="11">
        <v>0</v>
      </c>
      <c r="AP95" s="11">
        <v>1.0064584299999999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2.543271753</v>
      </c>
      <c r="AW95" s="11">
        <v>1.5929046739999999</v>
      </c>
      <c r="AX95" s="11">
        <v>0</v>
      </c>
      <c r="AY95" s="11">
        <v>0</v>
      </c>
      <c r="AZ95" s="11">
        <v>6.1746603169999998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0.54407776299999999</v>
      </c>
      <c r="BG95" s="11">
        <v>0</v>
      </c>
      <c r="BH95" s="11">
        <v>0</v>
      </c>
      <c r="BI95" s="11">
        <v>0</v>
      </c>
      <c r="BJ95" s="11">
        <v>2.801690308</v>
      </c>
      <c r="BK95" s="12">
        <f>SUM(C95:BJ95)</f>
        <v>44.129144865999997</v>
      </c>
    </row>
    <row r="96" spans="1:63" ht="13" x14ac:dyDescent="0.3">
      <c r="A96" s="10"/>
      <c r="B96" s="61" t="s">
        <v>139</v>
      </c>
      <c r="C96" s="11">
        <v>0</v>
      </c>
      <c r="D96" s="11">
        <v>1.7387619780000001</v>
      </c>
      <c r="E96" s="11">
        <v>0</v>
      </c>
      <c r="F96" s="11">
        <v>0</v>
      </c>
      <c r="G96" s="11">
        <v>0</v>
      </c>
      <c r="H96" s="11">
        <v>1.04093664</v>
      </c>
      <c r="I96" s="11">
        <v>0.22848901999999999</v>
      </c>
      <c r="J96" s="11">
        <v>0</v>
      </c>
      <c r="K96" s="11">
        <v>0</v>
      </c>
      <c r="L96" s="11">
        <v>1.167264503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0.50540558099999999</v>
      </c>
      <c r="S96" s="11">
        <v>0</v>
      </c>
      <c r="T96" s="11">
        <v>0</v>
      </c>
      <c r="U96" s="11">
        <v>0</v>
      </c>
      <c r="V96" s="11">
        <v>0.16148953899999999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1.193103091</v>
      </c>
      <c r="AC96" s="11">
        <v>0.530892684</v>
      </c>
      <c r="AD96" s="11">
        <v>0</v>
      </c>
      <c r="AE96" s="11">
        <v>0</v>
      </c>
      <c r="AF96" s="11">
        <v>49.599174757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0.103972667</v>
      </c>
      <c r="AM96" s="11">
        <v>0</v>
      </c>
      <c r="AN96" s="11">
        <v>0</v>
      </c>
      <c r="AO96" s="11">
        <v>0</v>
      </c>
      <c r="AP96" s="11">
        <v>0.87174015599999999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3.5288141949999998</v>
      </c>
      <c r="AW96" s="11">
        <v>0.82445528499999998</v>
      </c>
      <c r="AX96" s="11">
        <v>0</v>
      </c>
      <c r="AY96" s="11">
        <v>0</v>
      </c>
      <c r="AZ96" s="11">
        <v>15.567194005999999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1.471006984</v>
      </c>
      <c r="BG96" s="11">
        <v>0.97755427800000005</v>
      </c>
      <c r="BH96" s="11">
        <v>0</v>
      </c>
      <c r="BI96" s="11">
        <v>0</v>
      </c>
      <c r="BJ96" s="11">
        <v>2.3686871869999999</v>
      </c>
      <c r="BK96" s="12">
        <f>SUM(C96:BJ96)</f>
        <v>81.878942551000009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4.3595430970000004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2.524756875</v>
      </c>
      <c r="I97" s="33">
        <f t="shared" si="17"/>
        <v>311.06358625199999</v>
      </c>
      <c r="J97" s="33">
        <f t="shared" si="17"/>
        <v>0</v>
      </c>
      <c r="K97" s="33">
        <f t="shared" si="17"/>
        <v>0</v>
      </c>
      <c r="L97" s="34">
        <f t="shared" si="17"/>
        <v>104.08459379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0.96817506899999994</v>
      </c>
      <c r="S97" s="33">
        <f t="shared" si="17"/>
        <v>17.342440140000001</v>
      </c>
      <c r="T97" s="33">
        <f t="shared" si="17"/>
        <v>0</v>
      </c>
      <c r="U97" s="33">
        <f t="shared" si="17"/>
        <v>0</v>
      </c>
      <c r="V97" s="34">
        <f t="shared" si="17"/>
        <v>1.649944965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3.5382005919999999</v>
      </c>
      <c r="AC97" s="33">
        <f t="shared" si="17"/>
        <v>18.225919360000002</v>
      </c>
      <c r="AD97" s="33">
        <f t="shared" si="17"/>
        <v>0</v>
      </c>
      <c r="AE97" s="33">
        <f t="shared" si="17"/>
        <v>0</v>
      </c>
      <c r="AF97" s="34">
        <f t="shared" si="17"/>
        <v>174.72024761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0.79876495099999989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2.9616631539999996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6.8802236499999996</v>
      </c>
      <c r="AW97" s="33">
        <f t="shared" si="17"/>
        <v>23.008740373999998</v>
      </c>
      <c r="AX97" s="33">
        <f t="shared" si="17"/>
        <v>0</v>
      </c>
      <c r="AY97" s="33">
        <f t="shared" si="17"/>
        <v>0</v>
      </c>
      <c r="AZ97" s="36">
        <f t="shared" si="17"/>
        <v>76.352750737999997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2.2691735240000002</v>
      </c>
      <c r="BG97" s="33">
        <f t="shared" si="17"/>
        <v>6.3865009000000006</v>
      </c>
      <c r="BH97" s="33">
        <f t="shared" si="17"/>
        <v>8.3997975000000002E-2</v>
      </c>
      <c r="BI97" s="33">
        <f t="shared" si="17"/>
        <v>0</v>
      </c>
      <c r="BJ97" s="34">
        <f>SUM(BJ94:BJ96)</f>
        <v>9.4935076480000014</v>
      </c>
      <c r="BK97" s="37">
        <f>SUM(BK94:BK96)</f>
        <v>766.71273066399988</v>
      </c>
    </row>
    <row r="98" spans="1:63" ht="13" x14ac:dyDescent="0.3">
      <c r="A98" s="10"/>
      <c r="B98" s="38"/>
      <c r="C98" s="73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5"/>
    </row>
    <row r="101" spans="1:63" x14ac:dyDescent="0.25">
      <c r="BK101" s="67"/>
    </row>
  </sheetData>
  <mergeCells count="50"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  <mergeCell ref="C39:BK39"/>
    <mergeCell ref="M3:V3"/>
    <mergeCell ref="C12:BK12"/>
    <mergeCell ref="C18:BK18"/>
    <mergeCell ref="C15:BK15"/>
    <mergeCell ref="C21:BK21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2" t="s">
        <v>90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16.5" customHeight="1" x14ac:dyDescent="0.35">
      <c r="A2" s="112" t="s">
        <v>91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16.5" customHeight="1" x14ac:dyDescent="0.35">
      <c r="A3" s="115" t="s">
        <v>0</v>
      </c>
      <c r="B3" s="116" t="s">
        <v>92</v>
      </c>
      <c r="C3" s="116" t="s">
        <v>93</v>
      </c>
      <c r="D3" s="116" t="s">
        <v>94</v>
      </c>
      <c r="E3" s="116" t="s">
        <v>48</v>
      </c>
      <c r="F3" s="116" t="s">
        <v>73</v>
      </c>
      <c r="G3" s="116" t="s">
        <v>81</v>
      </c>
      <c r="H3" s="116" t="s">
        <v>95</v>
      </c>
      <c r="I3" s="116" t="s">
        <v>96</v>
      </c>
      <c r="J3" s="116" t="s">
        <v>97</v>
      </c>
    </row>
    <row r="4" spans="1:10" ht="16.5" customHeight="1" x14ac:dyDescent="0.35">
      <c r="A4" s="68">
        <v>1</v>
      </c>
      <c r="B4" s="69" t="s">
        <v>98</v>
      </c>
      <c r="C4" s="71">
        <v>2.2932159999999998E-3</v>
      </c>
      <c r="D4" s="117">
        <v>3.3006644000000002E-2</v>
      </c>
      <c r="E4" s="117">
        <v>4.9499836879999997</v>
      </c>
      <c r="F4" s="117">
        <v>0</v>
      </c>
      <c r="G4" s="117">
        <v>1.8194870000000001E-3</v>
      </c>
      <c r="H4" s="117">
        <v>0</v>
      </c>
      <c r="I4" s="117">
        <v>0</v>
      </c>
      <c r="J4" s="117">
        <v>1.0877160000000001E-3</v>
      </c>
    </row>
    <row r="5" spans="1:10" ht="16.5" customHeight="1" x14ac:dyDescent="0.35">
      <c r="A5" s="68">
        <v>2</v>
      </c>
      <c r="B5" s="70" t="s">
        <v>99</v>
      </c>
      <c r="C5" s="72">
        <v>226.416972853</v>
      </c>
      <c r="D5" s="117">
        <v>76.318669399000001</v>
      </c>
      <c r="E5" s="117">
        <v>1596.950076162</v>
      </c>
      <c r="F5" s="117">
        <v>0</v>
      </c>
      <c r="G5" s="117">
        <v>12.857638403999999</v>
      </c>
      <c r="H5" s="117">
        <v>0</v>
      </c>
      <c r="I5" s="117">
        <v>0</v>
      </c>
      <c r="J5" s="117">
        <v>4.1925111340000001</v>
      </c>
    </row>
    <row r="6" spans="1:10" ht="16.5" customHeight="1" x14ac:dyDescent="0.35">
      <c r="A6" s="68">
        <v>3</v>
      </c>
      <c r="B6" s="69" t="s">
        <v>100</v>
      </c>
      <c r="C6" s="71">
        <v>1.9691288000000001E-2</v>
      </c>
      <c r="D6" s="117">
        <v>5.3284885999999997E-2</v>
      </c>
      <c r="E6" s="117">
        <v>24.024806902000002</v>
      </c>
      <c r="F6" s="117">
        <v>0</v>
      </c>
      <c r="G6" s="117">
        <v>1.1614994999999999E-2</v>
      </c>
      <c r="H6" s="117">
        <v>0</v>
      </c>
      <c r="I6" s="117">
        <v>0</v>
      </c>
      <c r="J6" s="117">
        <v>0</v>
      </c>
    </row>
    <row r="7" spans="1:10" ht="16.5" customHeight="1" x14ac:dyDescent="0.35">
      <c r="A7" s="68">
        <v>4</v>
      </c>
      <c r="B7" s="70" t="s">
        <v>101</v>
      </c>
      <c r="C7" s="72">
        <v>18.968138882000002</v>
      </c>
      <c r="D7" s="117">
        <v>31.540632296999998</v>
      </c>
      <c r="E7" s="117">
        <v>258.45763557200002</v>
      </c>
      <c r="F7" s="117">
        <v>0</v>
      </c>
      <c r="G7" s="117">
        <v>12.415469586</v>
      </c>
      <c r="H7" s="117">
        <v>0</v>
      </c>
      <c r="I7" s="117">
        <v>0</v>
      </c>
      <c r="J7" s="117">
        <v>2.905978E-2</v>
      </c>
    </row>
    <row r="8" spans="1:10" ht="16.5" customHeight="1" x14ac:dyDescent="0.35">
      <c r="A8" s="68">
        <v>5</v>
      </c>
      <c r="B8" s="70" t="s">
        <v>102</v>
      </c>
      <c r="C8" s="72">
        <v>16.437438674999999</v>
      </c>
      <c r="D8" s="117">
        <v>16.220913158999998</v>
      </c>
      <c r="E8" s="117">
        <v>767.07390539300002</v>
      </c>
      <c r="F8" s="117">
        <v>0</v>
      </c>
      <c r="G8" s="117">
        <v>2.3074884039999999</v>
      </c>
      <c r="H8" s="117">
        <v>0</v>
      </c>
      <c r="I8" s="117">
        <v>0</v>
      </c>
      <c r="J8" s="117">
        <v>6.8775537629999999</v>
      </c>
    </row>
    <row r="9" spans="1:10" ht="16.5" customHeight="1" x14ac:dyDescent="0.35">
      <c r="A9" s="68">
        <v>6</v>
      </c>
      <c r="B9" s="70" t="s">
        <v>103</v>
      </c>
      <c r="C9" s="72">
        <v>4.1043450579999998</v>
      </c>
      <c r="D9" s="117">
        <v>19.579592393999999</v>
      </c>
      <c r="E9" s="117">
        <v>401.30562600799999</v>
      </c>
      <c r="F9" s="117">
        <v>0</v>
      </c>
      <c r="G9" s="117">
        <v>1.9507226609999999</v>
      </c>
      <c r="H9" s="117">
        <v>0</v>
      </c>
      <c r="I9" s="117">
        <v>0</v>
      </c>
      <c r="J9" s="117">
        <v>0.24141146599999999</v>
      </c>
    </row>
    <row r="10" spans="1:10" ht="16.5" customHeight="1" x14ac:dyDescent="0.35">
      <c r="A10" s="68">
        <v>7</v>
      </c>
      <c r="B10" s="70" t="s">
        <v>104</v>
      </c>
      <c r="C10" s="72">
        <v>2.3291403040000001</v>
      </c>
      <c r="D10" s="117">
        <v>53.597535610999998</v>
      </c>
      <c r="E10" s="117">
        <v>406.17596899699998</v>
      </c>
      <c r="F10" s="117">
        <v>0</v>
      </c>
      <c r="G10" s="117">
        <v>2.5253414219999999</v>
      </c>
      <c r="H10" s="117">
        <v>0</v>
      </c>
      <c r="I10" s="117">
        <v>0</v>
      </c>
      <c r="J10" s="117">
        <v>0.116760355</v>
      </c>
    </row>
    <row r="11" spans="1:10" ht="16.5" customHeight="1" x14ac:dyDescent="0.35">
      <c r="A11" s="68">
        <v>8</v>
      </c>
      <c r="B11" s="69" t="s">
        <v>105</v>
      </c>
      <c r="C11" s="71">
        <v>0.25917895200000002</v>
      </c>
      <c r="D11" s="117">
        <v>0.16666070499999999</v>
      </c>
      <c r="E11" s="117">
        <v>29.572892442000001</v>
      </c>
      <c r="F11" s="117">
        <v>0</v>
      </c>
      <c r="G11" s="117">
        <v>0.16028408699999999</v>
      </c>
      <c r="H11" s="117">
        <v>0</v>
      </c>
      <c r="I11" s="117">
        <v>0</v>
      </c>
      <c r="J11" s="117">
        <v>0</v>
      </c>
    </row>
    <row r="12" spans="1:10" ht="16.5" customHeight="1" x14ac:dyDescent="0.35">
      <c r="A12" s="68">
        <v>9</v>
      </c>
      <c r="B12" s="69" t="s">
        <v>106</v>
      </c>
      <c r="C12" s="71">
        <v>2.481622E-2</v>
      </c>
      <c r="D12" s="117">
        <v>0.43741505800000002</v>
      </c>
      <c r="E12" s="117">
        <v>13.004951116999999</v>
      </c>
      <c r="F12" s="117">
        <v>0</v>
      </c>
      <c r="G12" s="117">
        <v>2.1979359E-2</v>
      </c>
      <c r="H12" s="117">
        <v>0</v>
      </c>
      <c r="I12" s="117">
        <v>0</v>
      </c>
      <c r="J12" s="117">
        <v>0</v>
      </c>
    </row>
    <row r="13" spans="1:10" ht="16.5" customHeight="1" x14ac:dyDescent="0.35">
      <c r="A13" s="68">
        <v>10</v>
      </c>
      <c r="B13" s="70" t="s">
        <v>107</v>
      </c>
      <c r="C13" s="72">
        <v>21.987349677000001</v>
      </c>
      <c r="D13" s="117">
        <v>38.872976094000002</v>
      </c>
      <c r="E13" s="117">
        <v>531.587168701</v>
      </c>
      <c r="F13" s="117">
        <v>0</v>
      </c>
      <c r="G13" s="117">
        <v>1.056928621</v>
      </c>
      <c r="H13" s="117">
        <v>0</v>
      </c>
      <c r="I13" s="117">
        <v>0</v>
      </c>
      <c r="J13" s="117">
        <v>0.36099546999999998</v>
      </c>
    </row>
    <row r="14" spans="1:10" ht="16.5" customHeight="1" x14ac:dyDescent="0.35">
      <c r="A14" s="68">
        <v>11</v>
      </c>
      <c r="B14" s="70" t="s">
        <v>108</v>
      </c>
      <c r="C14" s="72">
        <v>1173.2760506899999</v>
      </c>
      <c r="D14" s="117">
        <v>756.01018843999998</v>
      </c>
      <c r="E14" s="117">
        <v>8200.5608503450003</v>
      </c>
      <c r="F14" s="117">
        <v>0</v>
      </c>
      <c r="G14" s="117">
        <v>22.006459658000001</v>
      </c>
      <c r="H14" s="117">
        <v>0</v>
      </c>
      <c r="I14" s="117">
        <v>0</v>
      </c>
      <c r="J14" s="117">
        <v>9.5499432809999991</v>
      </c>
    </row>
    <row r="15" spans="1:10" ht="16.5" customHeight="1" x14ac:dyDescent="0.35">
      <c r="A15" s="68">
        <v>12</v>
      </c>
      <c r="B15" s="70" t="s">
        <v>109</v>
      </c>
      <c r="C15" s="72">
        <v>1598.7606936110001</v>
      </c>
      <c r="D15" s="117">
        <v>1187.342417929</v>
      </c>
      <c r="E15" s="117">
        <v>2922.4800839210002</v>
      </c>
      <c r="F15" s="117">
        <v>0</v>
      </c>
      <c r="G15" s="117">
        <v>42.171795908999997</v>
      </c>
      <c r="H15" s="117">
        <v>0</v>
      </c>
      <c r="I15" s="117">
        <v>0</v>
      </c>
      <c r="J15" s="117">
        <v>22.506144557999999</v>
      </c>
    </row>
    <row r="16" spans="1:10" ht="16.5" customHeight="1" x14ac:dyDescent="0.35">
      <c r="A16" s="68">
        <v>13</v>
      </c>
      <c r="B16" s="70" t="s">
        <v>110</v>
      </c>
      <c r="C16" s="72">
        <v>21.151821486999999</v>
      </c>
      <c r="D16" s="117">
        <v>10.945170877000001</v>
      </c>
      <c r="E16" s="117">
        <v>186.34289440399999</v>
      </c>
      <c r="F16" s="117">
        <v>0</v>
      </c>
      <c r="G16" s="117">
        <v>0.88374891300000002</v>
      </c>
      <c r="H16" s="117">
        <v>0</v>
      </c>
      <c r="I16" s="117">
        <v>0</v>
      </c>
      <c r="J16" s="117">
        <v>6.2203625999999998E-2</v>
      </c>
    </row>
    <row r="17" spans="1:10" ht="16.5" customHeight="1" x14ac:dyDescent="0.35">
      <c r="A17" s="68">
        <v>14</v>
      </c>
      <c r="B17" s="70" t="s">
        <v>111</v>
      </c>
      <c r="C17" s="72">
        <v>0.31204336199999999</v>
      </c>
      <c r="D17" s="117">
        <v>1.3842897780000001</v>
      </c>
      <c r="E17" s="117">
        <v>74.960645489000001</v>
      </c>
      <c r="F17" s="117">
        <v>0</v>
      </c>
      <c r="G17" s="117">
        <v>0.32504055300000001</v>
      </c>
      <c r="H17" s="117">
        <v>0</v>
      </c>
      <c r="I17" s="117">
        <v>0</v>
      </c>
      <c r="J17" s="117">
        <v>8.7034480000000008E-3</v>
      </c>
    </row>
    <row r="18" spans="1:10" ht="16.5" customHeight="1" x14ac:dyDescent="0.35">
      <c r="A18" s="68">
        <v>15</v>
      </c>
      <c r="B18" s="70" t="s">
        <v>112</v>
      </c>
      <c r="C18" s="72">
        <v>6.1305193390000001</v>
      </c>
      <c r="D18" s="117">
        <v>41.321790188000001</v>
      </c>
      <c r="E18" s="117">
        <v>845.915342055</v>
      </c>
      <c r="F18" s="117">
        <v>0</v>
      </c>
      <c r="G18" s="117">
        <v>0.904703743</v>
      </c>
      <c r="H18" s="117">
        <v>0</v>
      </c>
      <c r="I18" s="117">
        <v>0</v>
      </c>
      <c r="J18" s="117">
        <v>0.42550913899999998</v>
      </c>
    </row>
    <row r="19" spans="1:10" ht="16.5" customHeight="1" x14ac:dyDescent="0.35">
      <c r="A19" s="68">
        <v>16</v>
      </c>
      <c r="B19" s="70" t="s">
        <v>113</v>
      </c>
      <c r="C19" s="72">
        <v>3356.6511648000001</v>
      </c>
      <c r="D19" s="117">
        <v>1393.5046503169999</v>
      </c>
      <c r="E19" s="117">
        <v>6473.1894546699996</v>
      </c>
      <c r="F19" s="117">
        <v>0</v>
      </c>
      <c r="G19" s="117">
        <v>51.179292793000002</v>
      </c>
      <c r="H19" s="117">
        <v>0</v>
      </c>
      <c r="I19" s="117">
        <v>0</v>
      </c>
      <c r="J19" s="117">
        <v>92.098164646000001</v>
      </c>
    </row>
    <row r="20" spans="1:10" ht="16.5" customHeight="1" x14ac:dyDescent="0.35">
      <c r="A20" s="68">
        <v>17</v>
      </c>
      <c r="B20" s="70" t="s">
        <v>114</v>
      </c>
      <c r="C20" s="72">
        <v>332.82465350299998</v>
      </c>
      <c r="D20" s="117">
        <v>77.931912209000004</v>
      </c>
      <c r="E20" s="117">
        <v>1387.4033365800001</v>
      </c>
      <c r="F20" s="117">
        <v>0</v>
      </c>
      <c r="G20" s="117">
        <v>9.8524976209999995</v>
      </c>
      <c r="H20" s="117">
        <v>0</v>
      </c>
      <c r="I20" s="117">
        <v>0</v>
      </c>
      <c r="J20" s="117">
        <v>8.0373048919999999</v>
      </c>
    </row>
    <row r="21" spans="1:10" ht="16.5" customHeight="1" x14ac:dyDescent="0.35">
      <c r="A21" s="68">
        <v>18</v>
      </c>
      <c r="B21" s="70" t="s">
        <v>140</v>
      </c>
      <c r="C21" s="72">
        <v>0</v>
      </c>
      <c r="D21" s="117">
        <v>4.1769544999999998E-2</v>
      </c>
      <c r="E21" s="117">
        <v>0.25958294499999995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</row>
    <row r="22" spans="1:10" ht="16.5" customHeight="1" x14ac:dyDescent="0.35">
      <c r="A22" s="68">
        <v>19</v>
      </c>
      <c r="B22" s="69" t="s">
        <v>115</v>
      </c>
      <c r="C22" s="71">
        <v>0</v>
      </c>
      <c r="D22" s="117">
        <v>0</v>
      </c>
      <c r="E22" s="117">
        <v>0.27616898200000001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</row>
    <row r="23" spans="1:10" ht="16.5" customHeight="1" x14ac:dyDescent="0.35">
      <c r="A23" s="68">
        <v>20</v>
      </c>
      <c r="B23" s="70" t="s">
        <v>116</v>
      </c>
      <c r="C23" s="72">
        <v>400.18943529299997</v>
      </c>
      <c r="D23" s="117">
        <v>202.93728425399999</v>
      </c>
      <c r="E23" s="117">
        <v>1763.7601663769999</v>
      </c>
      <c r="F23" s="117">
        <v>0</v>
      </c>
      <c r="G23" s="117">
        <v>3.766856529</v>
      </c>
      <c r="H23" s="117">
        <v>0</v>
      </c>
      <c r="I23" s="117">
        <v>0</v>
      </c>
      <c r="J23" s="117">
        <v>3.9511548570000001</v>
      </c>
    </row>
    <row r="24" spans="1:10" ht="16.5" customHeight="1" x14ac:dyDescent="0.35">
      <c r="A24" s="68">
        <v>21</v>
      </c>
      <c r="B24" s="70" t="s">
        <v>117</v>
      </c>
      <c r="C24" s="72">
        <v>14720.829509364001</v>
      </c>
      <c r="D24" s="117">
        <v>10157.073418409</v>
      </c>
      <c r="E24" s="117">
        <v>27835.966809817</v>
      </c>
      <c r="F24" s="117">
        <v>0</v>
      </c>
      <c r="G24" s="117">
        <v>281.59887641500001</v>
      </c>
      <c r="H24" s="117">
        <v>0</v>
      </c>
      <c r="I24" s="117">
        <v>0</v>
      </c>
      <c r="J24" s="117">
        <v>354.58472695900002</v>
      </c>
    </row>
    <row r="25" spans="1:10" ht="16.5" customHeight="1" x14ac:dyDescent="0.35">
      <c r="A25" s="68">
        <v>22</v>
      </c>
      <c r="B25" s="69" t="s">
        <v>118</v>
      </c>
      <c r="C25" s="71">
        <v>2.3728959000000001E-2</v>
      </c>
      <c r="D25" s="117">
        <v>0.101651595</v>
      </c>
      <c r="E25" s="117">
        <v>10.598989402000001</v>
      </c>
      <c r="F25" s="117">
        <v>0</v>
      </c>
      <c r="G25" s="117">
        <v>0.27247163899999999</v>
      </c>
      <c r="H25" s="117">
        <v>0</v>
      </c>
      <c r="I25" s="117">
        <v>0</v>
      </c>
      <c r="J25" s="117">
        <v>0</v>
      </c>
    </row>
    <row r="26" spans="1:10" ht="16.5" customHeight="1" x14ac:dyDescent="0.35">
      <c r="A26" s="68">
        <v>23</v>
      </c>
      <c r="B26" s="70" t="s">
        <v>119</v>
      </c>
      <c r="C26" s="72">
        <v>5.1524476999999999E-2</v>
      </c>
      <c r="D26" s="117">
        <v>8.2964298900000006</v>
      </c>
      <c r="E26" s="117">
        <v>27.416103299</v>
      </c>
      <c r="F26" s="117">
        <v>0</v>
      </c>
      <c r="G26" s="117">
        <v>2.6303897530000002</v>
      </c>
      <c r="H26" s="117">
        <v>0</v>
      </c>
      <c r="I26" s="117">
        <v>0</v>
      </c>
      <c r="J26" s="117">
        <v>3.0560778E-2</v>
      </c>
    </row>
    <row r="27" spans="1:10" ht="16.5" customHeight="1" x14ac:dyDescent="0.35">
      <c r="A27" s="68">
        <v>24</v>
      </c>
      <c r="B27" s="69" t="s">
        <v>120</v>
      </c>
      <c r="C27" s="71">
        <v>3.9921999999999996E-3</v>
      </c>
      <c r="D27" s="117">
        <v>1.0778908E-2</v>
      </c>
      <c r="E27" s="117">
        <v>3.665253817</v>
      </c>
      <c r="F27" s="117">
        <v>0</v>
      </c>
      <c r="G27" s="117">
        <v>0.108012739</v>
      </c>
      <c r="H27" s="117">
        <v>0</v>
      </c>
      <c r="I27" s="117">
        <v>0</v>
      </c>
      <c r="J27" s="117">
        <v>0</v>
      </c>
    </row>
    <row r="28" spans="1:10" ht="16.5" customHeight="1" x14ac:dyDescent="0.35">
      <c r="A28" s="68">
        <v>25</v>
      </c>
      <c r="B28" s="69" t="s">
        <v>121</v>
      </c>
      <c r="C28" s="71">
        <v>1.3960752059999999</v>
      </c>
      <c r="D28" s="117">
        <v>0.61755484599999999</v>
      </c>
      <c r="E28" s="117">
        <v>50.149874914000002</v>
      </c>
      <c r="F28" s="117">
        <v>0</v>
      </c>
      <c r="G28" s="117">
        <v>2.4534226179999998</v>
      </c>
      <c r="H28" s="117">
        <v>0</v>
      </c>
      <c r="I28" s="117">
        <v>0</v>
      </c>
      <c r="J28" s="117">
        <v>0.41080932399999998</v>
      </c>
    </row>
    <row r="29" spans="1:10" ht="16.5" customHeight="1" x14ac:dyDescent="0.35">
      <c r="A29" s="68">
        <v>26</v>
      </c>
      <c r="B29" s="70" t="s">
        <v>122</v>
      </c>
      <c r="C29" s="72">
        <v>1611.1192629679999</v>
      </c>
      <c r="D29" s="117">
        <v>4336.4146761040001</v>
      </c>
      <c r="E29" s="117">
        <v>7228.6450761699998</v>
      </c>
      <c r="F29" s="117">
        <v>0</v>
      </c>
      <c r="G29" s="117">
        <v>89.143368265999996</v>
      </c>
      <c r="H29" s="117">
        <v>0</v>
      </c>
      <c r="I29" s="117">
        <v>0</v>
      </c>
      <c r="J29" s="117">
        <v>99.203104667999995</v>
      </c>
    </row>
    <row r="30" spans="1:10" ht="16.5" customHeight="1" x14ac:dyDescent="0.35">
      <c r="A30" s="68">
        <v>27</v>
      </c>
      <c r="B30" s="70" t="s">
        <v>123</v>
      </c>
      <c r="C30" s="72">
        <v>3.367658069</v>
      </c>
      <c r="D30" s="117">
        <v>63.688245268999999</v>
      </c>
      <c r="E30" s="117">
        <v>546.96125485200002</v>
      </c>
      <c r="F30" s="117">
        <v>0</v>
      </c>
      <c r="G30" s="117">
        <v>0.89575076899999995</v>
      </c>
      <c r="H30" s="117">
        <v>0</v>
      </c>
      <c r="I30" s="117">
        <v>0</v>
      </c>
      <c r="J30" s="117">
        <v>1.4465706140000001</v>
      </c>
    </row>
    <row r="31" spans="1:10" ht="16.5" customHeight="1" x14ac:dyDescent="0.35">
      <c r="A31" s="68">
        <v>28</v>
      </c>
      <c r="B31" s="70" t="s">
        <v>52</v>
      </c>
      <c r="C31" s="72">
        <v>423.23134053799998</v>
      </c>
      <c r="D31" s="117">
        <v>738.48858703200005</v>
      </c>
      <c r="E31" s="117">
        <v>5914.9896557790007</v>
      </c>
      <c r="F31" s="117">
        <v>0</v>
      </c>
      <c r="G31" s="117">
        <v>51.060720701000001</v>
      </c>
      <c r="H31" s="117">
        <v>0</v>
      </c>
      <c r="I31" s="117">
        <v>0</v>
      </c>
      <c r="J31" s="117">
        <v>26.860407937000002</v>
      </c>
    </row>
    <row r="32" spans="1:10" ht="16.5" customHeight="1" x14ac:dyDescent="0.35">
      <c r="A32" s="68">
        <v>29</v>
      </c>
      <c r="B32" s="70" t="s">
        <v>124</v>
      </c>
      <c r="C32" s="72">
        <v>9.2207170709999993</v>
      </c>
      <c r="D32" s="117">
        <v>3.9661506960000001</v>
      </c>
      <c r="E32" s="117">
        <v>44.817713824999998</v>
      </c>
      <c r="F32" s="117">
        <v>0</v>
      </c>
      <c r="G32" s="117">
        <v>0.36378277599999997</v>
      </c>
      <c r="H32" s="117">
        <v>0</v>
      </c>
      <c r="I32" s="117">
        <v>0</v>
      </c>
      <c r="J32" s="117">
        <v>1.255915E-3</v>
      </c>
    </row>
    <row r="33" spans="1:10" ht="16.5" customHeight="1" x14ac:dyDescent="0.35">
      <c r="A33" s="68">
        <v>30</v>
      </c>
      <c r="B33" s="70" t="s">
        <v>125</v>
      </c>
      <c r="C33" s="72">
        <v>13.65575179</v>
      </c>
      <c r="D33" s="117">
        <v>53.908890077999999</v>
      </c>
      <c r="E33" s="117">
        <v>1403.889342509</v>
      </c>
      <c r="F33" s="117">
        <v>0</v>
      </c>
      <c r="G33" s="117">
        <v>3.7552368230000002</v>
      </c>
      <c r="H33" s="117">
        <v>0</v>
      </c>
      <c r="I33" s="117">
        <v>0</v>
      </c>
      <c r="J33" s="117">
        <v>1.563382447</v>
      </c>
    </row>
    <row r="34" spans="1:10" ht="16.5" customHeight="1" x14ac:dyDescent="0.35">
      <c r="A34" s="68">
        <v>31</v>
      </c>
      <c r="B34" s="70" t="s">
        <v>126</v>
      </c>
      <c r="C34" s="72">
        <v>32.767528972000001</v>
      </c>
      <c r="D34" s="117">
        <v>72.094288098999996</v>
      </c>
      <c r="E34" s="117">
        <v>1897.01937161</v>
      </c>
      <c r="F34" s="117">
        <v>0</v>
      </c>
      <c r="G34" s="117">
        <v>5.2922064549999996</v>
      </c>
      <c r="H34" s="117">
        <v>0</v>
      </c>
      <c r="I34" s="117">
        <v>0</v>
      </c>
      <c r="J34" s="117">
        <v>3.5597885919999999</v>
      </c>
    </row>
    <row r="35" spans="1:10" ht="16.5" customHeight="1" x14ac:dyDescent="0.35">
      <c r="A35" s="68">
        <v>32</v>
      </c>
      <c r="B35" s="69" t="s">
        <v>127</v>
      </c>
      <c r="C35" s="71">
        <v>0.256956725</v>
      </c>
      <c r="D35" s="117">
        <v>26.665442584000001</v>
      </c>
      <c r="E35" s="117">
        <v>36.634888638</v>
      </c>
      <c r="F35" s="117">
        <v>0</v>
      </c>
      <c r="G35" s="117">
        <v>6.9144840000000003E-3</v>
      </c>
      <c r="H35" s="117">
        <v>0</v>
      </c>
      <c r="I35" s="117">
        <v>0</v>
      </c>
      <c r="J35" s="117">
        <v>0</v>
      </c>
    </row>
    <row r="36" spans="1:10" ht="16.5" customHeight="1" x14ac:dyDescent="0.35">
      <c r="A36" s="68">
        <v>33</v>
      </c>
      <c r="B36" s="70" t="s">
        <v>128</v>
      </c>
      <c r="C36" s="72">
        <v>1645.4229335560001</v>
      </c>
      <c r="D36" s="117">
        <v>2027.564099208</v>
      </c>
      <c r="E36" s="117">
        <v>4022.686647001</v>
      </c>
      <c r="F36" s="117">
        <v>0</v>
      </c>
      <c r="G36" s="117">
        <v>131.734899536</v>
      </c>
      <c r="H36" s="117">
        <v>0</v>
      </c>
      <c r="I36" s="117">
        <v>0</v>
      </c>
      <c r="J36" s="117">
        <v>57.777490147000002</v>
      </c>
    </row>
    <row r="37" spans="1:10" ht="16.5" customHeight="1" x14ac:dyDescent="0.35">
      <c r="A37" s="68">
        <v>34</v>
      </c>
      <c r="B37" s="70" t="s">
        <v>129</v>
      </c>
      <c r="C37" s="72">
        <v>497.07580441900001</v>
      </c>
      <c r="D37" s="117">
        <v>381.16620814700002</v>
      </c>
      <c r="E37" s="117">
        <v>1508.7529397660001</v>
      </c>
      <c r="F37" s="117">
        <v>0</v>
      </c>
      <c r="G37" s="117">
        <v>28.380758286999999</v>
      </c>
      <c r="H37" s="117">
        <v>0</v>
      </c>
      <c r="I37" s="117">
        <v>0</v>
      </c>
      <c r="J37" s="117">
        <v>28.777361197000001</v>
      </c>
    </row>
    <row r="38" spans="1:10" ht="16.5" customHeight="1" x14ac:dyDescent="0.35">
      <c r="A38" s="68">
        <v>35</v>
      </c>
      <c r="B38" s="70" t="s">
        <v>130</v>
      </c>
      <c r="C38" s="72">
        <v>0.20147675900000001</v>
      </c>
      <c r="D38" s="117">
        <v>0.23605105300000001</v>
      </c>
      <c r="E38" s="117">
        <v>12.137197265999999</v>
      </c>
      <c r="F38" s="117">
        <v>0</v>
      </c>
      <c r="G38" s="117">
        <v>2.6616035E-2</v>
      </c>
      <c r="H38" s="117">
        <v>0</v>
      </c>
      <c r="I38" s="117">
        <v>0</v>
      </c>
      <c r="J38" s="117">
        <v>1.6118799999999999E-4</v>
      </c>
    </row>
    <row r="39" spans="1:10" ht="16.5" customHeight="1" x14ac:dyDescent="0.35">
      <c r="A39" s="68">
        <v>36</v>
      </c>
      <c r="B39" s="70" t="s">
        <v>131</v>
      </c>
      <c r="C39" s="72">
        <v>312.57918369499998</v>
      </c>
      <c r="D39" s="117">
        <v>782.88898158100005</v>
      </c>
      <c r="E39" s="117">
        <v>4392.3183314589996</v>
      </c>
      <c r="F39" s="117">
        <v>0</v>
      </c>
      <c r="G39" s="117">
        <v>17.392483626000001</v>
      </c>
      <c r="H39" s="117">
        <v>0</v>
      </c>
      <c r="I39" s="117">
        <v>0</v>
      </c>
      <c r="J39" s="117">
        <v>13.155268125999999</v>
      </c>
    </row>
    <row r="40" spans="1:10" ht="16.5" customHeight="1" x14ac:dyDescent="0.35">
      <c r="A40" s="68">
        <v>37</v>
      </c>
      <c r="B40" s="70" t="s">
        <v>132</v>
      </c>
      <c r="C40" s="72">
        <v>3.4890087780000001</v>
      </c>
      <c r="D40" s="117">
        <v>36.857244825999999</v>
      </c>
      <c r="E40" s="117">
        <v>411.59547975100003</v>
      </c>
      <c r="F40" s="117">
        <v>0</v>
      </c>
      <c r="G40" s="117">
        <v>7.704545725</v>
      </c>
      <c r="H40" s="117">
        <v>0</v>
      </c>
      <c r="I40" s="117">
        <v>0</v>
      </c>
      <c r="J40" s="117">
        <v>17.708467149000001</v>
      </c>
    </row>
    <row r="41" spans="1:10" ht="16.5" customHeight="1" x14ac:dyDescent="0.35">
      <c r="A41" s="68">
        <v>38</v>
      </c>
      <c r="B41" s="70" t="s">
        <v>133</v>
      </c>
      <c r="C41" s="72">
        <v>370.669555855</v>
      </c>
      <c r="D41" s="117">
        <v>673.09189420500002</v>
      </c>
      <c r="E41" s="117">
        <v>4048.5174482960001</v>
      </c>
      <c r="F41" s="117">
        <v>0</v>
      </c>
      <c r="G41" s="117">
        <v>34.472181096</v>
      </c>
      <c r="H41" s="117">
        <v>0</v>
      </c>
      <c r="I41" s="117">
        <v>0</v>
      </c>
      <c r="J41" s="117">
        <v>13.174867492000001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2026-02-08T17:20:54Z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