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6\Apr 2026\AAUM report\"/>
    </mc:Choice>
  </mc:AlternateContent>
  <xr:revisionPtr revIDLastSave="0" documentId="13_ncr:1_{2C7A92B1-FEC8-4080-B8C1-ADE1A8CD1B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6" i="1" l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K95" i="1"/>
  <c r="BK94" i="1"/>
  <c r="BK93" i="1"/>
  <c r="BK92" i="1"/>
  <c r="BK96" i="1" s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K86" i="1"/>
  <c r="BK85" i="1"/>
  <c r="BK87" i="1" s="1"/>
  <c r="BK84" i="1"/>
  <c r="BJ80" i="1"/>
  <c r="BC80" i="1"/>
  <c r="BB80" i="1"/>
  <c r="AU80" i="1"/>
  <c r="AT80" i="1"/>
  <c r="AM80" i="1"/>
  <c r="AL80" i="1"/>
  <c r="AE80" i="1"/>
  <c r="AD80" i="1"/>
  <c r="W80" i="1"/>
  <c r="V80" i="1"/>
  <c r="O80" i="1"/>
  <c r="N80" i="1"/>
  <c r="G80" i="1"/>
  <c r="F80" i="1"/>
  <c r="BK79" i="1"/>
  <c r="BJ79" i="1"/>
  <c r="BI79" i="1"/>
  <c r="BH79" i="1"/>
  <c r="BG79" i="1"/>
  <c r="BG80" i="1" s="1"/>
  <c r="BF79" i="1"/>
  <c r="BE79" i="1"/>
  <c r="BD79" i="1"/>
  <c r="BC79" i="1"/>
  <c r="BB79" i="1"/>
  <c r="BA79" i="1"/>
  <c r="AZ79" i="1"/>
  <c r="AY79" i="1"/>
  <c r="AY80" i="1" s="1"/>
  <c r="AX79" i="1"/>
  <c r="AW79" i="1"/>
  <c r="AV79" i="1"/>
  <c r="AU79" i="1"/>
  <c r="AT79" i="1"/>
  <c r="AS79" i="1"/>
  <c r="AR79" i="1"/>
  <c r="AQ79" i="1"/>
  <c r="AQ80" i="1" s="1"/>
  <c r="AP79" i="1"/>
  <c r="AO79" i="1"/>
  <c r="AN79" i="1"/>
  <c r="AM79" i="1"/>
  <c r="AL79" i="1"/>
  <c r="AK79" i="1"/>
  <c r="AJ79" i="1"/>
  <c r="AI79" i="1"/>
  <c r="AI80" i="1" s="1"/>
  <c r="AH79" i="1"/>
  <c r="AG79" i="1"/>
  <c r="AF79" i="1"/>
  <c r="AE79" i="1"/>
  <c r="AD79" i="1"/>
  <c r="AC79" i="1"/>
  <c r="AB79" i="1"/>
  <c r="AA79" i="1"/>
  <c r="AA80" i="1" s="1"/>
  <c r="Z79" i="1"/>
  <c r="Y79" i="1"/>
  <c r="X79" i="1"/>
  <c r="W79" i="1"/>
  <c r="V79" i="1"/>
  <c r="U79" i="1"/>
  <c r="T79" i="1"/>
  <c r="S79" i="1"/>
  <c r="S80" i="1" s="1"/>
  <c r="R79" i="1"/>
  <c r="Q79" i="1"/>
  <c r="P79" i="1"/>
  <c r="O79" i="1"/>
  <c r="N79" i="1"/>
  <c r="M79" i="1"/>
  <c r="L79" i="1"/>
  <c r="K79" i="1"/>
  <c r="K80" i="1" s="1"/>
  <c r="J79" i="1"/>
  <c r="I79" i="1"/>
  <c r="H79" i="1"/>
  <c r="G79" i="1"/>
  <c r="F79" i="1"/>
  <c r="E79" i="1"/>
  <c r="D79" i="1"/>
  <c r="C79" i="1"/>
  <c r="C80" i="1" s="1"/>
  <c r="BK78" i="1"/>
  <c r="BJ76" i="1"/>
  <c r="BI76" i="1"/>
  <c r="BI80" i="1" s="1"/>
  <c r="BH76" i="1"/>
  <c r="BH80" i="1" s="1"/>
  <c r="BG76" i="1"/>
  <c r="BF76" i="1"/>
  <c r="BF80" i="1" s="1"/>
  <c r="BE76" i="1"/>
  <c r="BE80" i="1" s="1"/>
  <c r="BD76" i="1"/>
  <c r="BD80" i="1" s="1"/>
  <c r="BC76" i="1"/>
  <c r="BB76" i="1"/>
  <c r="BA76" i="1"/>
  <c r="BA80" i="1" s="1"/>
  <c r="AZ76" i="1"/>
  <c r="AZ80" i="1" s="1"/>
  <c r="AY76" i="1"/>
  <c r="AX76" i="1"/>
  <c r="AX80" i="1" s="1"/>
  <c r="AW76" i="1"/>
  <c r="AW80" i="1" s="1"/>
  <c r="AV76" i="1"/>
  <c r="AV80" i="1" s="1"/>
  <c r="AU76" i="1"/>
  <c r="AT76" i="1"/>
  <c r="AS76" i="1"/>
  <c r="AS80" i="1" s="1"/>
  <c r="AR76" i="1"/>
  <c r="AR80" i="1" s="1"/>
  <c r="AQ76" i="1"/>
  <c r="AP76" i="1"/>
  <c r="AP80" i="1" s="1"/>
  <c r="AO76" i="1"/>
  <c r="AO80" i="1" s="1"/>
  <c r="AN76" i="1"/>
  <c r="AN80" i="1" s="1"/>
  <c r="AM76" i="1"/>
  <c r="AL76" i="1"/>
  <c r="AK76" i="1"/>
  <c r="AK80" i="1" s="1"/>
  <c r="AJ76" i="1"/>
  <c r="AJ80" i="1" s="1"/>
  <c r="AI76" i="1"/>
  <c r="AH76" i="1"/>
  <c r="AH80" i="1" s="1"/>
  <c r="AG76" i="1"/>
  <c r="AG80" i="1" s="1"/>
  <c r="AF76" i="1"/>
  <c r="AF80" i="1" s="1"/>
  <c r="AE76" i="1"/>
  <c r="AD76" i="1"/>
  <c r="AC76" i="1"/>
  <c r="AC80" i="1" s="1"/>
  <c r="AB76" i="1"/>
  <c r="AB80" i="1" s="1"/>
  <c r="AA76" i="1"/>
  <c r="Z76" i="1"/>
  <c r="Z80" i="1" s="1"/>
  <c r="Y76" i="1"/>
  <c r="Y80" i="1" s="1"/>
  <c r="X76" i="1"/>
  <c r="X80" i="1" s="1"/>
  <c r="W76" i="1"/>
  <c r="V76" i="1"/>
  <c r="U76" i="1"/>
  <c r="U80" i="1" s="1"/>
  <c r="T76" i="1"/>
  <c r="T80" i="1" s="1"/>
  <c r="S76" i="1"/>
  <c r="R76" i="1"/>
  <c r="R80" i="1" s="1"/>
  <c r="Q76" i="1"/>
  <c r="Q80" i="1" s="1"/>
  <c r="P76" i="1"/>
  <c r="P80" i="1" s="1"/>
  <c r="O76" i="1"/>
  <c r="N76" i="1"/>
  <c r="M76" i="1"/>
  <c r="M80" i="1" s="1"/>
  <c r="L76" i="1"/>
  <c r="L80" i="1" s="1"/>
  <c r="K76" i="1"/>
  <c r="J76" i="1"/>
  <c r="J80" i="1" s="1"/>
  <c r="I76" i="1"/>
  <c r="I80" i="1" s="1"/>
  <c r="H76" i="1"/>
  <c r="H80" i="1" s="1"/>
  <c r="G76" i="1"/>
  <c r="F76" i="1"/>
  <c r="E76" i="1"/>
  <c r="E80" i="1" s="1"/>
  <c r="D76" i="1"/>
  <c r="D80" i="1" s="1"/>
  <c r="C76" i="1"/>
  <c r="BK75" i="1"/>
  <c r="BK76" i="1" s="1"/>
  <c r="BK80" i="1" s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K70" i="1"/>
  <c r="BJ66" i="1"/>
  <c r="BI66" i="1"/>
  <c r="BD66" i="1"/>
  <c r="BB66" i="1"/>
  <c r="BA66" i="1"/>
  <c r="AV66" i="1"/>
  <c r="AT66" i="1"/>
  <c r="AS66" i="1"/>
  <c r="AN66" i="1"/>
  <c r="AL66" i="1"/>
  <c r="AK66" i="1"/>
  <c r="AF66" i="1"/>
  <c r="AD66" i="1"/>
  <c r="AC66" i="1"/>
  <c r="X66" i="1"/>
  <c r="V66" i="1"/>
  <c r="U66" i="1"/>
  <c r="P66" i="1"/>
  <c r="N66" i="1"/>
  <c r="M66" i="1"/>
  <c r="H66" i="1"/>
  <c r="F66" i="1"/>
  <c r="E66" i="1"/>
  <c r="BJ65" i="1"/>
  <c r="BI65" i="1"/>
  <c r="BH65" i="1"/>
  <c r="BG65" i="1"/>
  <c r="BF65" i="1"/>
  <c r="BF66" i="1" s="1"/>
  <c r="BE65" i="1"/>
  <c r="BD65" i="1"/>
  <c r="BC65" i="1"/>
  <c r="BB65" i="1"/>
  <c r="BA65" i="1"/>
  <c r="AZ65" i="1"/>
  <c r="AY65" i="1"/>
  <c r="AX65" i="1"/>
  <c r="AX66" i="1" s="1"/>
  <c r="AW65" i="1"/>
  <c r="AV65" i="1"/>
  <c r="AU65" i="1"/>
  <c r="AT65" i="1"/>
  <c r="AS65" i="1"/>
  <c r="AR65" i="1"/>
  <c r="AQ65" i="1"/>
  <c r="AQ66" i="1" s="1"/>
  <c r="AP65" i="1"/>
  <c r="AP66" i="1" s="1"/>
  <c r="AO65" i="1"/>
  <c r="AN65" i="1"/>
  <c r="AM65" i="1"/>
  <c r="AL65" i="1"/>
  <c r="AK65" i="1"/>
  <c r="AJ65" i="1"/>
  <c r="AI65" i="1"/>
  <c r="AH65" i="1"/>
  <c r="AH66" i="1" s="1"/>
  <c r="AG65" i="1"/>
  <c r="AF65" i="1"/>
  <c r="AE65" i="1"/>
  <c r="AD65" i="1"/>
  <c r="AC65" i="1"/>
  <c r="AB65" i="1"/>
  <c r="AA65" i="1"/>
  <c r="Z65" i="1"/>
  <c r="Z66" i="1" s="1"/>
  <c r="Y65" i="1"/>
  <c r="X65" i="1"/>
  <c r="W65" i="1"/>
  <c r="W66" i="1" s="1"/>
  <c r="V65" i="1"/>
  <c r="U65" i="1"/>
  <c r="T65" i="1"/>
  <c r="S65" i="1"/>
  <c r="R65" i="1"/>
  <c r="R66" i="1" s="1"/>
  <c r="Q65" i="1"/>
  <c r="P65" i="1"/>
  <c r="O65" i="1"/>
  <c r="N65" i="1"/>
  <c r="M65" i="1"/>
  <c r="L65" i="1"/>
  <c r="K65" i="1"/>
  <c r="J65" i="1"/>
  <c r="J66" i="1" s="1"/>
  <c r="I65" i="1"/>
  <c r="H65" i="1"/>
  <c r="G65" i="1"/>
  <c r="F65" i="1"/>
  <c r="E65" i="1"/>
  <c r="D65" i="1"/>
  <c r="C65" i="1"/>
  <c r="C66" i="1" s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65" i="1" s="1"/>
  <c r="BK43" i="1"/>
  <c r="BJ43" i="1"/>
  <c r="BI43" i="1"/>
  <c r="BH43" i="1"/>
  <c r="BH66" i="1" s="1"/>
  <c r="BG43" i="1"/>
  <c r="BG66" i="1" s="1"/>
  <c r="BF43" i="1"/>
  <c r="BE43" i="1"/>
  <c r="BE66" i="1" s="1"/>
  <c r="BD43" i="1"/>
  <c r="BC43" i="1"/>
  <c r="BC66" i="1" s="1"/>
  <c r="BB43" i="1"/>
  <c r="BA43" i="1"/>
  <c r="AZ43" i="1"/>
  <c r="AZ66" i="1" s="1"/>
  <c r="AY43" i="1"/>
  <c r="AY66" i="1" s="1"/>
  <c r="AX43" i="1"/>
  <c r="AW43" i="1"/>
  <c r="AW66" i="1" s="1"/>
  <c r="AV43" i="1"/>
  <c r="AU43" i="1"/>
  <c r="AU66" i="1" s="1"/>
  <c r="AT43" i="1"/>
  <c r="AS43" i="1"/>
  <c r="AR43" i="1"/>
  <c r="AR66" i="1" s="1"/>
  <c r="AQ43" i="1"/>
  <c r="AP43" i="1"/>
  <c r="AO43" i="1"/>
  <c r="AO66" i="1" s="1"/>
  <c r="AN43" i="1"/>
  <c r="AM43" i="1"/>
  <c r="AM66" i="1" s="1"/>
  <c r="AL43" i="1"/>
  <c r="AK43" i="1"/>
  <c r="AJ43" i="1"/>
  <c r="AJ66" i="1" s="1"/>
  <c r="AI43" i="1"/>
  <c r="AI66" i="1" s="1"/>
  <c r="AH43" i="1"/>
  <c r="AG43" i="1"/>
  <c r="AG66" i="1" s="1"/>
  <c r="AF43" i="1"/>
  <c r="AE43" i="1"/>
  <c r="AE66" i="1" s="1"/>
  <c r="AD43" i="1"/>
  <c r="AC43" i="1"/>
  <c r="AB43" i="1"/>
  <c r="AB66" i="1" s="1"/>
  <c r="AA43" i="1"/>
  <c r="AA66" i="1" s="1"/>
  <c r="Z43" i="1"/>
  <c r="Y43" i="1"/>
  <c r="Y66" i="1" s="1"/>
  <c r="X43" i="1"/>
  <c r="W43" i="1"/>
  <c r="V43" i="1"/>
  <c r="U43" i="1"/>
  <c r="T43" i="1"/>
  <c r="T66" i="1" s="1"/>
  <c r="S43" i="1"/>
  <c r="S66" i="1" s="1"/>
  <c r="R43" i="1"/>
  <c r="Q43" i="1"/>
  <c r="Q66" i="1" s="1"/>
  <c r="P43" i="1"/>
  <c r="O43" i="1"/>
  <c r="O66" i="1" s="1"/>
  <c r="N43" i="1"/>
  <c r="M43" i="1"/>
  <c r="L43" i="1"/>
  <c r="L66" i="1" s="1"/>
  <c r="K43" i="1"/>
  <c r="K66" i="1" s="1"/>
  <c r="J43" i="1"/>
  <c r="I43" i="1"/>
  <c r="I66" i="1" s="1"/>
  <c r="H43" i="1"/>
  <c r="G43" i="1"/>
  <c r="G66" i="1" s="1"/>
  <c r="F43" i="1"/>
  <c r="E43" i="1"/>
  <c r="D43" i="1"/>
  <c r="D66" i="1" s="1"/>
  <c r="C43" i="1"/>
  <c r="BK42" i="1"/>
  <c r="BJ37" i="1"/>
  <c r="BJ38" i="1" s="1"/>
  <c r="BJ89" i="1" s="1"/>
  <c r="BI37" i="1"/>
  <c r="BH37" i="1"/>
  <c r="BG37" i="1"/>
  <c r="BG38" i="1" s="1"/>
  <c r="BG89" i="1" s="1"/>
  <c r="BF37" i="1"/>
  <c r="BE37" i="1"/>
  <c r="BD37" i="1"/>
  <c r="BC37" i="1"/>
  <c r="BC38" i="1" s="1"/>
  <c r="BB37" i="1"/>
  <c r="BB38" i="1" s="1"/>
  <c r="BB89" i="1" s="1"/>
  <c r="BA37" i="1"/>
  <c r="AZ37" i="1"/>
  <c r="AY37" i="1"/>
  <c r="AY38" i="1" s="1"/>
  <c r="AY89" i="1" s="1"/>
  <c r="AX37" i="1"/>
  <c r="AW37" i="1"/>
  <c r="AV37" i="1"/>
  <c r="AU37" i="1"/>
  <c r="AU38" i="1" s="1"/>
  <c r="AU89" i="1" s="1"/>
  <c r="AT37" i="1"/>
  <c r="AT38" i="1" s="1"/>
  <c r="AT89" i="1" s="1"/>
  <c r="AS37" i="1"/>
  <c r="AR37" i="1"/>
  <c r="AQ37" i="1"/>
  <c r="AQ38" i="1" s="1"/>
  <c r="AP37" i="1"/>
  <c r="AO37" i="1"/>
  <c r="AN37" i="1"/>
  <c r="AM37" i="1"/>
  <c r="AM38" i="1" s="1"/>
  <c r="AM89" i="1" s="1"/>
  <c r="AL37" i="1"/>
  <c r="AL38" i="1" s="1"/>
  <c r="AL89" i="1" s="1"/>
  <c r="AK37" i="1"/>
  <c r="AJ37" i="1"/>
  <c r="AI37" i="1"/>
  <c r="AI38" i="1" s="1"/>
  <c r="AI89" i="1" s="1"/>
  <c r="AH37" i="1"/>
  <c r="AG37" i="1"/>
  <c r="AF37" i="1"/>
  <c r="AE37" i="1"/>
  <c r="AE38" i="1" s="1"/>
  <c r="AE89" i="1" s="1"/>
  <c r="AD37" i="1"/>
  <c r="AD38" i="1" s="1"/>
  <c r="AD89" i="1" s="1"/>
  <c r="AC37" i="1"/>
  <c r="AB37" i="1"/>
  <c r="AA37" i="1"/>
  <c r="AA38" i="1" s="1"/>
  <c r="AA89" i="1" s="1"/>
  <c r="Z37" i="1"/>
  <c r="Y37" i="1"/>
  <c r="X37" i="1"/>
  <c r="W37" i="1"/>
  <c r="W38" i="1" s="1"/>
  <c r="V37" i="1"/>
  <c r="V38" i="1" s="1"/>
  <c r="V89" i="1" s="1"/>
  <c r="U37" i="1"/>
  <c r="T37" i="1"/>
  <c r="S37" i="1"/>
  <c r="S38" i="1" s="1"/>
  <c r="S89" i="1" s="1"/>
  <c r="R37" i="1"/>
  <c r="Q37" i="1"/>
  <c r="P37" i="1"/>
  <c r="O37" i="1"/>
  <c r="O38" i="1" s="1"/>
  <c r="O89" i="1" s="1"/>
  <c r="N37" i="1"/>
  <c r="N38" i="1" s="1"/>
  <c r="N89" i="1" s="1"/>
  <c r="M37" i="1"/>
  <c r="L37" i="1"/>
  <c r="K37" i="1"/>
  <c r="K38" i="1" s="1"/>
  <c r="K89" i="1" s="1"/>
  <c r="J37" i="1"/>
  <c r="I37" i="1"/>
  <c r="H37" i="1"/>
  <c r="G37" i="1"/>
  <c r="G38" i="1" s="1"/>
  <c r="G89" i="1" s="1"/>
  <c r="F37" i="1"/>
  <c r="F38" i="1" s="1"/>
  <c r="F89" i="1" s="1"/>
  <c r="E37" i="1"/>
  <c r="D37" i="1"/>
  <c r="C37" i="1"/>
  <c r="C38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I23" i="1"/>
  <c r="BI38" i="1" s="1"/>
  <c r="BH23" i="1"/>
  <c r="BG23" i="1"/>
  <c r="BF23" i="1"/>
  <c r="BE23" i="1"/>
  <c r="BD23" i="1"/>
  <c r="BD38" i="1" s="1"/>
  <c r="BD89" i="1" s="1"/>
  <c r="BC23" i="1"/>
  <c r="BB23" i="1"/>
  <c r="BA23" i="1"/>
  <c r="BA38" i="1" s="1"/>
  <c r="AZ23" i="1"/>
  <c r="AY23" i="1"/>
  <c r="AX23" i="1"/>
  <c r="AW23" i="1"/>
  <c r="AV23" i="1"/>
  <c r="AV38" i="1" s="1"/>
  <c r="AV89" i="1" s="1"/>
  <c r="AU23" i="1"/>
  <c r="AT23" i="1"/>
  <c r="AS23" i="1"/>
  <c r="AS38" i="1" s="1"/>
  <c r="AR23" i="1"/>
  <c r="AQ23" i="1"/>
  <c r="AP23" i="1"/>
  <c r="AO23" i="1"/>
  <c r="AN23" i="1"/>
  <c r="AN38" i="1" s="1"/>
  <c r="AN89" i="1" s="1"/>
  <c r="AM23" i="1"/>
  <c r="AL23" i="1"/>
  <c r="AK23" i="1"/>
  <c r="AK38" i="1" s="1"/>
  <c r="AJ23" i="1"/>
  <c r="AI23" i="1"/>
  <c r="AH23" i="1"/>
  <c r="AG23" i="1"/>
  <c r="AF23" i="1"/>
  <c r="AF38" i="1" s="1"/>
  <c r="AF89" i="1" s="1"/>
  <c r="AE23" i="1"/>
  <c r="AD23" i="1"/>
  <c r="AC23" i="1"/>
  <c r="AC38" i="1" s="1"/>
  <c r="AB23" i="1"/>
  <c r="AA23" i="1"/>
  <c r="Z23" i="1"/>
  <c r="Y23" i="1"/>
  <c r="X23" i="1"/>
  <c r="X38" i="1" s="1"/>
  <c r="X89" i="1" s="1"/>
  <c r="W23" i="1"/>
  <c r="V23" i="1"/>
  <c r="U23" i="1"/>
  <c r="U38" i="1" s="1"/>
  <c r="T23" i="1"/>
  <c r="S23" i="1"/>
  <c r="R23" i="1"/>
  <c r="Q23" i="1"/>
  <c r="P23" i="1"/>
  <c r="P38" i="1" s="1"/>
  <c r="P89" i="1" s="1"/>
  <c r="O23" i="1"/>
  <c r="N23" i="1"/>
  <c r="M23" i="1"/>
  <c r="M38" i="1" s="1"/>
  <c r="L23" i="1"/>
  <c r="K23" i="1"/>
  <c r="J23" i="1"/>
  <c r="I23" i="1"/>
  <c r="H23" i="1"/>
  <c r="H38" i="1" s="1"/>
  <c r="H89" i="1" s="1"/>
  <c r="G23" i="1"/>
  <c r="F23" i="1"/>
  <c r="E23" i="1"/>
  <c r="E38" i="1" s="1"/>
  <c r="D23" i="1"/>
  <c r="C23" i="1"/>
  <c r="BK22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K19" i="1"/>
  <c r="BK20" i="1" s="1"/>
  <c r="BK17" i="1"/>
  <c r="BJ17" i="1"/>
  <c r="BI17" i="1"/>
  <c r="BH17" i="1"/>
  <c r="BH38" i="1" s="1"/>
  <c r="BG17" i="1"/>
  <c r="BF17" i="1"/>
  <c r="BE17" i="1"/>
  <c r="BD17" i="1"/>
  <c r="BC17" i="1"/>
  <c r="BB17" i="1"/>
  <c r="BA17" i="1"/>
  <c r="AZ17" i="1"/>
  <c r="AZ38" i="1" s="1"/>
  <c r="AY17" i="1"/>
  <c r="AX17" i="1"/>
  <c r="AW17" i="1"/>
  <c r="AV17" i="1"/>
  <c r="AU17" i="1"/>
  <c r="AT17" i="1"/>
  <c r="AS17" i="1"/>
  <c r="AR17" i="1"/>
  <c r="AR38" i="1" s="1"/>
  <c r="AQ17" i="1"/>
  <c r="AP17" i="1"/>
  <c r="AO17" i="1"/>
  <c r="AN17" i="1"/>
  <c r="AM17" i="1"/>
  <c r="AL17" i="1"/>
  <c r="AK17" i="1"/>
  <c r="AJ17" i="1"/>
  <c r="AJ38" i="1" s="1"/>
  <c r="AI17" i="1"/>
  <c r="AH17" i="1"/>
  <c r="AG17" i="1"/>
  <c r="AF17" i="1"/>
  <c r="AE17" i="1"/>
  <c r="AD17" i="1"/>
  <c r="AC17" i="1"/>
  <c r="AB17" i="1"/>
  <c r="AB38" i="1" s="1"/>
  <c r="AA17" i="1"/>
  <c r="Z17" i="1"/>
  <c r="Y17" i="1"/>
  <c r="X17" i="1"/>
  <c r="W17" i="1"/>
  <c r="V17" i="1"/>
  <c r="U17" i="1"/>
  <c r="T17" i="1"/>
  <c r="T38" i="1" s="1"/>
  <c r="S17" i="1"/>
  <c r="R17" i="1"/>
  <c r="Q17" i="1"/>
  <c r="P17" i="1"/>
  <c r="O17" i="1"/>
  <c r="N17" i="1"/>
  <c r="M17" i="1"/>
  <c r="L17" i="1"/>
  <c r="L38" i="1" s="1"/>
  <c r="K17" i="1"/>
  <c r="J17" i="1"/>
  <c r="I17" i="1"/>
  <c r="H17" i="1"/>
  <c r="G17" i="1"/>
  <c r="F17" i="1"/>
  <c r="E17" i="1"/>
  <c r="D17" i="1"/>
  <c r="D38" i="1" s="1"/>
  <c r="C17" i="1"/>
  <c r="BK16" i="1"/>
  <c r="BJ14" i="1"/>
  <c r="BI14" i="1"/>
  <c r="BH14" i="1"/>
  <c r="BG14" i="1"/>
  <c r="BF14" i="1"/>
  <c r="BF38" i="1" s="1"/>
  <c r="BF89" i="1" s="1"/>
  <c r="BE14" i="1"/>
  <c r="BE38" i="1" s="1"/>
  <c r="BD14" i="1"/>
  <c r="BC14" i="1"/>
  <c r="BB14" i="1"/>
  <c r="BA14" i="1"/>
  <c r="AZ14" i="1"/>
  <c r="AY14" i="1"/>
  <c r="AX14" i="1"/>
  <c r="AX38" i="1" s="1"/>
  <c r="AX89" i="1" s="1"/>
  <c r="AW14" i="1"/>
  <c r="AW38" i="1" s="1"/>
  <c r="AV14" i="1"/>
  <c r="AU14" i="1"/>
  <c r="AT14" i="1"/>
  <c r="AS14" i="1"/>
  <c r="AR14" i="1"/>
  <c r="AQ14" i="1"/>
  <c r="AP14" i="1"/>
  <c r="AP38" i="1" s="1"/>
  <c r="AP89" i="1" s="1"/>
  <c r="AO14" i="1"/>
  <c r="AO38" i="1" s="1"/>
  <c r="AN14" i="1"/>
  <c r="AM14" i="1"/>
  <c r="AL14" i="1"/>
  <c r="AK14" i="1"/>
  <c r="AJ14" i="1"/>
  <c r="AI14" i="1"/>
  <c r="AH14" i="1"/>
  <c r="AH38" i="1" s="1"/>
  <c r="AH89" i="1" s="1"/>
  <c r="AG14" i="1"/>
  <c r="AG38" i="1" s="1"/>
  <c r="AF14" i="1"/>
  <c r="AE14" i="1"/>
  <c r="AD14" i="1"/>
  <c r="AC14" i="1"/>
  <c r="AB14" i="1"/>
  <c r="AA14" i="1"/>
  <c r="Z14" i="1"/>
  <c r="Z38" i="1" s="1"/>
  <c r="Z89" i="1" s="1"/>
  <c r="Y14" i="1"/>
  <c r="Y38" i="1" s="1"/>
  <c r="X14" i="1"/>
  <c r="W14" i="1"/>
  <c r="V14" i="1"/>
  <c r="U14" i="1"/>
  <c r="T14" i="1"/>
  <c r="S14" i="1"/>
  <c r="R14" i="1"/>
  <c r="R38" i="1" s="1"/>
  <c r="R89" i="1" s="1"/>
  <c r="Q14" i="1"/>
  <c r="Q38" i="1" s="1"/>
  <c r="P14" i="1"/>
  <c r="O14" i="1"/>
  <c r="N14" i="1"/>
  <c r="M14" i="1"/>
  <c r="L14" i="1"/>
  <c r="K14" i="1"/>
  <c r="J14" i="1"/>
  <c r="J38" i="1" s="1"/>
  <c r="J89" i="1" s="1"/>
  <c r="I14" i="1"/>
  <c r="I38" i="1" s="1"/>
  <c r="H14" i="1"/>
  <c r="G14" i="1"/>
  <c r="F14" i="1"/>
  <c r="E14" i="1"/>
  <c r="D14" i="1"/>
  <c r="C14" i="1"/>
  <c r="BK13" i="1"/>
  <c r="BK14" i="1" s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C89" i="1" l="1"/>
  <c r="AQ89" i="1"/>
  <c r="E89" i="1"/>
  <c r="M89" i="1"/>
  <c r="U89" i="1"/>
  <c r="AC89" i="1"/>
  <c r="AK89" i="1"/>
  <c r="AS89" i="1"/>
  <c r="BA89" i="1"/>
  <c r="BI89" i="1"/>
  <c r="BK66" i="1"/>
  <c r="BK38" i="1"/>
  <c r="BK89" i="1" s="1"/>
  <c r="W89" i="1"/>
  <c r="BC89" i="1"/>
  <c r="I89" i="1"/>
  <c r="Q89" i="1"/>
  <c r="Y89" i="1"/>
  <c r="AG89" i="1"/>
  <c r="AO89" i="1"/>
  <c r="AW89" i="1"/>
  <c r="BE89" i="1"/>
  <c r="D89" i="1"/>
  <c r="L89" i="1"/>
  <c r="T89" i="1"/>
  <c r="AB89" i="1"/>
  <c r="AJ89" i="1"/>
  <c r="AR89" i="1"/>
  <c r="AZ89" i="1"/>
  <c r="BH89" i="1"/>
</calcChain>
</file>

<file path=xl/sharedStrings.xml><?xml version="1.0" encoding="utf-8"?>
<sst xmlns="http://schemas.openxmlformats.org/spreadsheetml/2006/main" count="178" uniqueCount="141">
  <si>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</si>
  <si>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</si>
  <si>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</si>
  <si>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</si>
  <si>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</si>
  <si>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</si>
  <si>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</si>
  <si>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</si>
  <si>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</si>
  <si>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</si>
  <si>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</si>
  <si>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</si>
  <si>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</si>
  <si>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</si>
  <si>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</si>
  <si>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</si>
  <si>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</si>
  <si>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</si>
  <si>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</si>
  <si>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</si>
  <si>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</si>
  <si>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</si>
  <si>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</si>
  <si>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</si>
  <si>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</si>
  <si>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</si>
  <si>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</si>
  <si>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</si>
  <si>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</si>
  <si>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</si>
  <si>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</si>
  <si>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</si>
  <si>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</si>
  <si>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</si>
  <si>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</si>
  <si>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</si>
  <si>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</si>
  <si>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</si>
  <si>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</si>
  <si>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</si>
  <si>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</si>
  <si>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</si>
  <si>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</si>
  <si>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</si>
  <si>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</si>
  <si>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</si>
  <si>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</si>
  <si>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</si>
  <si>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</si>
  <si>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</si>
  <si>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</si>
  <si>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</si>
  <si>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</si>
  <si>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</si>
  <si>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</si>
  <si>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</si>
  <si>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</si>
  <si>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</si>
  <si>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</si>
  <si>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</si>
  <si>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</si>
  <si>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</si>
  <si>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</si>
  <si>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</si>
  <si>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</si>
  <si>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</si>
  <si>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</si>
  <si>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</si>
  <si>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</si>
  <si>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</si>
  <si>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</si>
  <si>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</si>
  <si>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</si>
  <si>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</si>
  <si>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</si>
  <si>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</si>
  <si>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</si>
  <si>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</si>
  <si>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</si>
  <si>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</si>
  <si>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</si>
  <si>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</si>
  <si>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</si>
  <si>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</si>
  <si>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</si>
  <si>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</si>
  <si>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</si>
  <si>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</si>
  <si>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</si>
  <si>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</si>
  <si>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</si>
  <si>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</si>
  <si>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</si>
  <si>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</si>
  <si>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</si>
  <si>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</si>
  <si>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</si>
  <si>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</si>
  <si>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</si>
  <si>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</si>
  <si>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</si>
  <si>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</si>
  <si>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</si>
  <si>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</si>
  <si>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</si>
  <si>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</si>
  <si>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</si>
  <si>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</si>
  <si>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</si>
  <si>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</si>
  <si>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</si>
  <si>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</si>
  <si>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</si>
  <si>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</si>
  <si>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</si>
  <si>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</si>
  <si>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</si>
  <si>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</si>
  <si>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</si>
  <si>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</si>
  <si>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</si>
  <si>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</si>
  <si>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</si>
  <si>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</si>
  <si>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</si>
  <si>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</si>
  <si>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</si>
  <si>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</si>
  <si>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</si>
  <si>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</si>
  <si>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</si>
  <si>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</si>
  <si>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</si>
  <si>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</si>
  <si>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</si>
  <si>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</si>
  <si>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</si>
  <si>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</si>
  <si>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</si>
  <si>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GOLD ETF Fund of Fund</t>
  </si>
  <si>
    <t>HSBC Mutual Fund: Monthly Average Assets Under Management (AUM) for the month of Apr 2026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</si>
</sst>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29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1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6" fillId="0" borderId="33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4" fontId="3" fillId="0" borderId="26" xfId="0" applyNumberFormat="1" applyFont="1" applyBorder="1" applyAlignment="1">
      <alignment horizontal="right" vertical="center" wrapText="1" readingOrder="1"/>
    </xf>
    <xf numFmtId="4" fontId="7" fillId="0" borderId="0" xfId="0" applyNumberFormat="1" applyFont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0" fontId="6" fillId="0" borderId="30" xfId="0" applyFont="1" applyBorder="1"/>
    <xf numFmtId="0" fontId="3" fillId="0" borderId="16" xfId="0" applyFont="1" applyBorder="1" applyAlignment="1">
      <alignment horizontal="left" wrapText="1"/>
    </xf>
    <xf numFmtId="4" fontId="3" fillId="0" borderId="16" xfId="0" applyNumberFormat="1" applyFont="1" applyBorder="1" applyAlignment="1">
      <alignment horizontal="right"/>
    </xf>
    <xf numFmtId="2" fontId="8" fillId="0" borderId="16" xfId="2" applyNumberFormat="1" applyFont="1" applyBorder="1" applyAlignment="1">
      <alignment horizontal="left"/>
    </xf>
    <xf numFmtId="0" fontId="6" fillId="0" borderId="32" xfId="0" applyFont="1" applyBorder="1"/>
    <xf numFmtId="0" fontId="3" fillId="0" borderId="16" xfId="0" applyFont="1" applyBorder="1" applyAlignment="1">
      <alignment horizontal="lef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12" fillId="0" borderId="16" xfId="1" applyFont="1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0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0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8" fillId="0" borderId="30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0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0"/>
  <sheetViews>
    <sheetView tabSelected="1" workbookViewId="0">
      <selection sqref="A1:A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104" t="s">
        <v>0</v>
      </c>
      <c r="B1" s="106" t="s">
        <v>1</v>
      </c>
      <c r="C1" s="78" t="s">
        <v>140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80"/>
    </row>
    <row r="2" spans="1:63" s="1" customFormat="1" ht="15.75" customHeight="1" thickBot="1" x14ac:dyDescent="0.4">
      <c r="A2" s="105"/>
      <c r="B2" s="107"/>
      <c r="C2" s="78" t="s">
        <v>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80"/>
      <c r="W2" s="78" t="s">
        <v>3</v>
      </c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80"/>
      <c r="AQ2" s="78" t="s">
        <v>4</v>
      </c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80"/>
      <c r="BK2" s="108" t="s">
        <v>5</v>
      </c>
    </row>
    <row r="3" spans="1:63" s="2" customFormat="1" ht="15.75" customHeight="1" thickBot="1" x14ac:dyDescent="0.4">
      <c r="A3" s="105"/>
      <c r="B3" s="107"/>
      <c r="C3" s="84" t="s">
        <v>6</v>
      </c>
      <c r="D3" s="85"/>
      <c r="E3" s="85"/>
      <c r="F3" s="85"/>
      <c r="G3" s="85"/>
      <c r="H3" s="85"/>
      <c r="I3" s="85"/>
      <c r="J3" s="85"/>
      <c r="K3" s="85"/>
      <c r="L3" s="86"/>
      <c r="M3" s="84" t="s">
        <v>7</v>
      </c>
      <c r="N3" s="85"/>
      <c r="O3" s="85"/>
      <c r="P3" s="85"/>
      <c r="Q3" s="85"/>
      <c r="R3" s="85"/>
      <c r="S3" s="85"/>
      <c r="T3" s="85"/>
      <c r="U3" s="85"/>
      <c r="V3" s="86"/>
      <c r="W3" s="84" t="s">
        <v>6</v>
      </c>
      <c r="X3" s="85"/>
      <c r="Y3" s="85"/>
      <c r="Z3" s="85"/>
      <c r="AA3" s="85"/>
      <c r="AB3" s="85"/>
      <c r="AC3" s="85"/>
      <c r="AD3" s="85"/>
      <c r="AE3" s="85"/>
      <c r="AF3" s="86"/>
      <c r="AG3" s="84" t="s">
        <v>7</v>
      </c>
      <c r="AH3" s="85"/>
      <c r="AI3" s="85"/>
      <c r="AJ3" s="85"/>
      <c r="AK3" s="85"/>
      <c r="AL3" s="85"/>
      <c r="AM3" s="85"/>
      <c r="AN3" s="85"/>
      <c r="AO3" s="85"/>
      <c r="AP3" s="86"/>
      <c r="AQ3" s="84" t="s">
        <v>6</v>
      </c>
      <c r="AR3" s="85"/>
      <c r="AS3" s="85"/>
      <c r="AT3" s="85"/>
      <c r="AU3" s="85"/>
      <c r="AV3" s="85"/>
      <c r="AW3" s="85"/>
      <c r="AX3" s="85"/>
      <c r="AY3" s="85"/>
      <c r="AZ3" s="86"/>
      <c r="BA3" s="84" t="s">
        <v>7</v>
      </c>
      <c r="BB3" s="85"/>
      <c r="BC3" s="85"/>
      <c r="BD3" s="85"/>
      <c r="BE3" s="85"/>
      <c r="BF3" s="85"/>
      <c r="BG3" s="85"/>
      <c r="BH3" s="85"/>
      <c r="BI3" s="85"/>
      <c r="BJ3" s="86"/>
      <c r="BK3" s="109"/>
    </row>
    <row r="4" spans="1:63" s="2" customFormat="1" ht="15" customHeight="1" x14ac:dyDescent="0.35">
      <c r="A4" s="105"/>
      <c r="B4" s="107"/>
      <c r="C4" s="81" t="s">
        <v>8</v>
      </c>
      <c r="D4" s="82"/>
      <c r="E4" s="82"/>
      <c r="F4" s="82"/>
      <c r="G4" s="83"/>
      <c r="H4" s="87" t="s">
        <v>9</v>
      </c>
      <c r="I4" s="88"/>
      <c r="J4" s="88"/>
      <c r="K4" s="88"/>
      <c r="L4" s="89"/>
      <c r="M4" s="81" t="s">
        <v>8</v>
      </c>
      <c r="N4" s="82"/>
      <c r="O4" s="82"/>
      <c r="P4" s="82"/>
      <c r="Q4" s="83"/>
      <c r="R4" s="87" t="s">
        <v>9</v>
      </c>
      <c r="S4" s="88"/>
      <c r="T4" s="88"/>
      <c r="U4" s="88"/>
      <c r="V4" s="89"/>
      <c r="W4" s="81" t="s">
        <v>8</v>
      </c>
      <c r="X4" s="82"/>
      <c r="Y4" s="82"/>
      <c r="Z4" s="82"/>
      <c r="AA4" s="83"/>
      <c r="AB4" s="87" t="s">
        <v>9</v>
      </c>
      <c r="AC4" s="88"/>
      <c r="AD4" s="88"/>
      <c r="AE4" s="88"/>
      <c r="AF4" s="89"/>
      <c r="AG4" s="81" t="s">
        <v>8</v>
      </c>
      <c r="AH4" s="82"/>
      <c r="AI4" s="82"/>
      <c r="AJ4" s="82"/>
      <c r="AK4" s="83"/>
      <c r="AL4" s="87" t="s">
        <v>9</v>
      </c>
      <c r="AM4" s="88"/>
      <c r="AN4" s="88"/>
      <c r="AO4" s="88"/>
      <c r="AP4" s="89"/>
      <c r="AQ4" s="81" t="s">
        <v>8</v>
      </c>
      <c r="AR4" s="82"/>
      <c r="AS4" s="82"/>
      <c r="AT4" s="82"/>
      <c r="AU4" s="83"/>
      <c r="AV4" s="87" t="s">
        <v>9</v>
      </c>
      <c r="AW4" s="88"/>
      <c r="AX4" s="88"/>
      <c r="AY4" s="88"/>
      <c r="AZ4" s="89"/>
      <c r="BA4" s="81" t="s">
        <v>8</v>
      </c>
      <c r="BB4" s="82"/>
      <c r="BC4" s="82"/>
      <c r="BD4" s="82"/>
      <c r="BE4" s="83"/>
      <c r="BF4" s="87" t="s">
        <v>9</v>
      </c>
      <c r="BG4" s="88"/>
      <c r="BH4" s="88"/>
      <c r="BI4" s="88"/>
      <c r="BJ4" s="89"/>
      <c r="BK4" s="109"/>
    </row>
    <row r="5" spans="1:63" s="2" customFormat="1" ht="15" customHeight="1" x14ac:dyDescent="0.35">
      <c r="A5" s="105"/>
      <c r="B5" s="107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10"/>
    </row>
    <row r="6" spans="1:63" ht="13" x14ac:dyDescent="0.3">
      <c r="A6" s="10" t="s">
        <v>10</v>
      </c>
      <c r="B6" s="35" t="s">
        <v>11</v>
      </c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4"/>
    </row>
    <row r="7" spans="1:63" ht="14.5" x14ac:dyDescent="0.35">
      <c r="A7" s="10" t="s">
        <v>12</v>
      </c>
      <c r="B7" s="36" t="s">
        <v>13</v>
      </c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4"/>
    </row>
    <row r="8" spans="1:63" ht="14.5" x14ac:dyDescent="0.35">
      <c r="A8" s="10"/>
      <c r="B8" s="37" t="s">
        <v>14</v>
      </c>
      <c r="C8" s="11">
        <v>0</v>
      </c>
      <c r="D8" s="11">
        <v>398.35953364699998</v>
      </c>
      <c r="E8" s="11">
        <v>0</v>
      </c>
      <c r="F8" s="11">
        <v>0</v>
      </c>
      <c r="G8" s="11">
        <v>0</v>
      </c>
      <c r="H8" s="11">
        <v>36.607549317</v>
      </c>
      <c r="I8" s="11">
        <v>14677.58600132</v>
      </c>
      <c r="J8" s="11">
        <v>2400.0629565029999</v>
      </c>
      <c r="K8" s="11">
        <v>0</v>
      </c>
      <c r="L8" s="11">
        <v>275.12045652799998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16.082106056000001</v>
      </c>
      <c r="S8" s="11">
        <v>553.92366961599998</v>
      </c>
      <c r="T8" s="11">
        <v>26.692140106</v>
      </c>
      <c r="U8" s="11">
        <v>0</v>
      </c>
      <c r="V8" s="11">
        <v>17.782872408999999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3.1853187670000001</v>
      </c>
      <c r="AC8" s="11">
        <v>78.431653702000006</v>
      </c>
      <c r="AD8" s="11">
        <v>0</v>
      </c>
      <c r="AE8" s="11">
        <v>0</v>
      </c>
      <c r="AF8" s="11">
        <v>204.71071952700001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0.22785967600000001</v>
      </c>
      <c r="AM8" s="11">
        <v>0</v>
      </c>
      <c r="AN8" s="11">
        <v>0</v>
      </c>
      <c r="AO8" s="11">
        <v>0</v>
      </c>
      <c r="AP8" s="11">
        <v>7.4360302369999998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47.798349041000002</v>
      </c>
      <c r="AW8" s="11">
        <v>1338.3865979770001</v>
      </c>
      <c r="AX8" s="11">
        <v>0</v>
      </c>
      <c r="AY8" s="11">
        <v>0</v>
      </c>
      <c r="AZ8" s="11">
        <v>216.983222055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17.842021221</v>
      </c>
      <c r="BG8" s="11">
        <v>61.758403205999997</v>
      </c>
      <c r="BH8" s="11">
        <v>8.1728945359999994</v>
      </c>
      <c r="BI8" s="11">
        <v>0</v>
      </c>
      <c r="BJ8" s="11">
        <v>31.408792519999999</v>
      </c>
      <c r="BK8" s="12">
        <f>SUM(C8:BJ8)</f>
        <v>20418.559147967004</v>
      </c>
    </row>
    <row r="9" spans="1:63" ht="14.5" x14ac:dyDescent="0.35">
      <c r="A9" s="10"/>
      <c r="B9" s="37" t="s">
        <v>15</v>
      </c>
      <c r="C9" s="11">
        <v>0</v>
      </c>
      <c r="D9" s="11">
        <v>426.73145813899998</v>
      </c>
      <c r="E9" s="11">
        <v>0</v>
      </c>
      <c r="F9" s="11">
        <v>0</v>
      </c>
      <c r="G9" s="11">
        <v>0</v>
      </c>
      <c r="H9" s="11">
        <v>20.673086092999998</v>
      </c>
      <c r="I9" s="11">
        <v>4384.6571543700002</v>
      </c>
      <c r="J9" s="11">
        <v>914.19907933299999</v>
      </c>
      <c r="K9" s="11">
        <v>0</v>
      </c>
      <c r="L9" s="11">
        <v>67.775770811000001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8.1419598109999995</v>
      </c>
      <c r="S9" s="11">
        <v>47.410077139000002</v>
      </c>
      <c r="T9" s="11">
        <v>0</v>
      </c>
      <c r="U9" s="11">
        <v>0</v>
      </c>
      <c r="V9" s="11">
        <v>6.3357725120000001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0.18753056700000001</v>
      </c>
      <c r="AC9" s="11">
        <v>10.699974026</v>
      </c>
      <c r="AD9" s="11">
        <v>0</v>
      </c>
      <c r="AE9" s="11">
        <v>0</v>
      </c>
      <c r="AF9" s="11">
        <v>45.790162174000002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1.3955900000000001E-4</v>
      </c>
      <c r="AM9" s="11">
        <v>0</v>
      </c>
      <c r="AN9" s="11">
        <v>0</v>
      </c>
      <c r="AO9" s="11">
        <v>0</v>
      </c>
      <c r="AP9" s="11">
        <v>0.63219865099999994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12.094885557</v>
      </c>
      <c r="AW9" s="11">
        <v>427.48895993399998</v>
      </c>
      <c r="AX9" s="11">
        <v>0</v>
      </c>
      <c r="AY9" s="11">
        <v>0</v>
      </c>
      <c r="AZ9" s="11">
        <v>53.327364137000004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5.9959238819999996</v>
      </c>
      <c r="BG9" s="11">
        <v>5.2683781649999997</v>
      </c>
      <c r="BH9" s="11">
        <v>9.7211220000000004E-3</v>
      </c>
      <c r="BI9" s="11">
        <v>0</v>
      </c>
      <c r="BJ9" s="11">
        <v>9.8045865029999995</v>
      </c>
      <c r="BK9" s="12">
        <f>SUM(C9:BJ9)</f>
        <v>6447.2241824850016</v>
      </c>
    </row>
    <row r="10" spans="1:63" ht="14.5" x14ac:dyDescent="0.35">
      <c r="A10" s="10"/>
      <c r="B10" s="37" t="s">
        <v>16</v>
      </c>
      <c r="C10" s="11">
        <v>0</v>
      </c>
      <c r="D10" s="11">
        <v>12.004835067</v>
      </c>
      <c r="E10" s="11">
        <v>0</v>
      </c>
      <c r="F10" s="11">
        <v>0</v>
      </c>
      <c r="G10" s="11">
        <v>0</v>
      </c>
      <c r="H10" s="11">
        <v>2.3657825720000001</v>
      </c>
      <c r="I10" s="11">
        <v>3316.5920185680002</v>
      </c>
      <c r="J10" s="11">
        <v>162.96670487899999</v>
      </c>
      <c r="K10" s="11">
        <v>0</v>
      </c>
      <c r="L10" s="11">
        <v>19.255387764999998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1.230220149</v>
      </c>
      <c r="S10" s="11">
        <v>257.68801050600001</v>
      </c>
      <c r="T10" s="11">
        <v>0</v>
      </c>
      <c r="U10" s="11">
        <v>0</v>
      </c>
      <c r="V10" s="11">
        <v>3.461867797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0.13552407299999999</v>
      </c>
      <c r="AC10" s="11">
        <v>13.467615295</v>
      </c>
      <c r="AD10" s="11">
        <v>0</v>
      </c>
      <c r="AE10" s="11">
        <v>0</v>
      </c>
      <c r="AF10" s="11">
        <v>140.45421732599999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2.2640233999999999E-2</v>
      </c>
      <c r="AM10" s="11">
        <v>0</v>
      </c>
      <c r="AN10" s="11">
        <v>0</v>
      </c>
      <c r="AO10" s="11">
        <v>0</v>
      </c>
      <c r="AP10" s="11">
        <v>0.26050015599999998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7.3032250650000003</v>
      </c>
      <c r="AW10" s="11">
        <v>379.465208566</v>
      </c>
      <c r="AX10" s="11">
        <v>0</v>
      </c>
      <c r="AY10" s="11">
        <v>0</v>
      </c>
      <c r="AZ10" s="11">
        <v>49.466966235000001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3.0436189009999999</v>
      </c>
      <c r="BG10" s="11">
        <v>0.53434514799999999</v>
      </c>
      <c r="BH10" s="11">
        <v>0.38389537699999998</v>
      </c>
      <c r="BI10" s="11">
        <v>0</v>
      </c>
      <c r="BJ10" s="11">
        <v>4.3120137290000002</v>
      </c>
      <c r="BK10" s="12">
        <f>SUM(C10:BJ10)</f>
        <v>4374.4145974080002</v>
      </c>
    </row>
    <row r="11" spans="1:63" ht="13" x14ac:dyDescent="0.3">
      <c r="A11" s="10"/>
      <c r="B11" s="38" t="s">
        <v>17</v>
      </c>
      <c r="C11" s="15">
        <f>SUM(C8:C10)</f>
        <v>0</v>
      </c>
      <c r="D11" s="13">
        <f>SUM(D8:D10)</f>
        <v>837.09582685299995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59.646417982000003</v>
      </c>
      <c r="I11" s="13">
        <f t="shared" si="0"/>
        <v>22378.835174258002</v>
      </c>
      <c r="J11" s="13">
        <f t="shared" si="0"/>
        <v>3477.2287407150002</v>
      </c>
      <c r="K11" s="13">
        <f t="shared" si="0"/>
        <v>0</v>
      </c>
      <c r="L11" s="14">
        <f t="shared" si="0"/>
        <v>362.15161510400003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25.454286016000001</v>
      </c>
      <c r="S11" s="13">
        <f t="shared" si="0"/>
        <v>859.02175726099995</v>
      </c>
      <c r="T11" s="13">
        <f t="shared" si="0"/>
        <v>26.692140106</v>
      </c>
      <c r="U11" s="13">
        <f t="shared" si="0"/>
        <v>0</v>
      </c>
      <c r="V11" s="14">
        <f t="shared" si="0"/>
        <v>27.580512717999998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3.5083734070000001</v>
      </c>
      <c r="AC11" s="13">
        <f t="shared" si="0"/>
        <v>102.59924302300001</v>
      </c>
      <c r="AD11" s="13">
        <f t="shared" si="0"/>
        <v>0</v>
      </c>
      <c r="AE11" s="13">
        <f t="shared" si="0"/>
        <v>0</v>
      </c>
      <c r="AF11" s="14">
        <f t="shared" si="0"/>
        <v>390.95509902700002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0.250639469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8.3287290439999992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67.196459662999999</v>
      </c>
      <c r="AW11" s="13">
        <f t="shared" si="0"/>
        <v>2145.3407664770002</v>
      </c>
      <c r="AX11" s="13">
        <f t="shared" si="0"/>
        <v>0</v>
      </c>
      <c r="AY11" s="13">
        <f t="shared" si="0"/>
        <v>0</v>
      </c>
      <c r="AZ11" s="14">
        <f t="shared" si="0"/>
        <v>319.77755242700005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26.881564003999998</v>
      </c>
      <c r="BG11" s="13">
        <f t="shared" si="0"/>
        <v>67.561126518999998</v>
      </c>
      <c r="BH11" s="13">
        <f t="shared" si="0"/>
        <v>8.5665110349999996</v>
      </c>
      <c r="BI11" s="13">
        <f t="shared" si="0"/>
        <v>0</v>
      </c>
      <c r="BJ11" s="14">
        <f>SUM(BJ8:BJ10)</f>
        <v>45.525392752000002</v>
      </c>
      <c r="BK11" s="16">
        <f>SUM(BK8:BK10)</f>
        <v>31240.197927860005</v>
      </c>
    </row>
    <row r="12" spans="1:63" ht="13" x14ac:dyDescent="0.3">
      <c r="A12" s="10" t="s">
        <v>18</v>
      </c>
      <c r="B12" s="39" t="s">
        <v>19</v>
      </c>
      <c r="C12" s="90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91"/>
    </row>
    <row r="13" spans="1:63" ht="13" x14ac:dyDescent="0.3">
      <c r="A13" s="10"/>
      <c r="B13" s="57" t="s">
        <v>133</v>
      </c>
      <c r="C13" s="11">
        <v>0</v>
      </c>
      <c r="D13" s="11">
        <v>1.071152382</v>
      </c>
      <c r="E13" s="11">
        <v>0</v>
      </c>
      <c r="F13" s="11">
        <v>0</v>
      </c>
      <c r="G13" s="11">
        <v>0</v>
      </c>
      <c r="H13" s="11">
        <v>6.3860369610000003</v>
      </c>
      <c r="I13" s="11">
        <v>6.1555845729999996</v>
      </c>
      <c r="J13" s="11">
        <v>0</v>
      </c>
      <c r="K13" s="11">
        <v>0</v>
      </c>
      <c r="L13" s="11">
        <v>16.528152824999999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1.5382427160000001</v>
      </c>
      <c r="S13" s="11">
        <v>0</v>
      </c>
      <c r="T13" s="11">
        <v>0</v>
      </c>
      <c r="U13" s="11">
        <v>0</v>
      </c>
      <c r="V13" s="11">
        <v>1.4730413229999999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0.23262548599999999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17.468598106000002</v>
      </c>
      <c r="AW13" s="11">
        <v>36.512074464000001</v>
      </c>
      <c r="AX13" s="11">
        <v>0</v>
      </c>
      <c r="AY13" s="11">
        <v>0</v>
      </c>
      <c r="AZ13" s="11">
        <v>91.133340196999995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2.5290294370000002</v>
      </c>
      <c r="BG13" s="11">
        <v>1.757641448</v>
      </c>
      <c r="BH13" s="11">
        <v>0</v>
      </c>
      <c r="BI13" s="11">
        <v>0</v>
      </c>
      <c r="BJ13" s="11">
        <v>4.6579756630000002</v>
      </c>
      <c r="BK13" s="12">
        <f>SUM(C13:BJ13)</f>
        <v>187.44349558099998</v>
      </c>
    </row>
    <row r="14" spans="1:63" ht="13" x14ac:dyDescent="0.3">
      <c r="A14" s="10"/>
      <c r="B14" s="41" t="s">
        <v>21</v>
      </c>
      <c r="C14" s="15">
        <f>SUM(C13)</f>
        <v>0</v>
      </c>
      <c r="D14" s="13">
        <f t="shared" ref="D14:BI14" si="1">SUM(D13)</f>
        <v>1.071152382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6.3860369610000003</v>
      </c>
      <c r="I14" s="13">
        <f t="shared" si="1"/>
        <v>6.1555845729999996</v>
      </c>
      <c r="J14" s="13">
        <f t="shared" si="1"/>
        <v>0</v>
      </c>
      <c r="K14" s="13">
        <f t="shared" si="1"/>
        <v>0</v>
      </c>
      <c r="L14" s="14">
        <f t="shared" si="1"/>
        <v>16.528152824999999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1.5382427160000001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1.4730413229999999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0.23262548599999999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17.468598106000002</v>
      </c>
      <c r="AW14" s="13">
        <f t="shared" si="1"/>
        <v>36.512074464000001</v>
      </c>
      <c r="AX14" s="13">
        <f t="shared" si="1"/>
        <v>0</v>
      </c>
      <c r="AY14" s="13">
        <f t="shared" si="1"/>
        <v>0</v>
      </c>
      <c r="AZ14" s="17">
        <f t="shared" si="1"/>
        <v>91.133340196999995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2.5290294370000002</v>
      </c>
      <c r="BG14" s="13">
        <f t="shared" si="1"/>
        <v>1.757641448</v>
      </c>
      <c r="BH14" s="13">
        <f t="shared" si="1"/>
        <v>0</v>
      </c>
      <c r="BI14" s="13">
        <f t="shared" si="1"/>
        <v>0</v>
      </c>
      <c r="BJ14" s="14">
        <f>SUM(BJ13)</f>
        <v>4.6579756630000002</v>
      </c>
      <c r="BK14" s="16">
        <f>SUM(BK13)</f>
        <v>187.44349558099998</v>
      </c>
    </row>
    <row r="15" spans="1:63" ht="13" x14ac:dyDescent="0.3">
      <c r="A15" s="10" t="s">
        <v>22</v>
      </c>
      <c r="B15" s="39" t="s">
        <v>23</v>
      </c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3"/>
    </row>
    <row r="16" spans="1:63" ht="13" x14ac:dyDescent="0.3">
      <c r="A16" s="10"/>
      <c r="B16" s="40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2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3" t="s">
        <v>26</v>
      </c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100"/>
    </row>
    <row r="19" spans="1:63" s="4" customFormat="1" ht="13" x14ac:dyDescent="0.3">
      <c r="A19" s="19"/>
      <c r="B19" s="40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0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3" t="s">
        <v>29</v>
      </c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100"/>
    </row>
    <row r="22" spans="1:63" s="4" customFormat="1" ht="13" x14ac:dyDescent="0.3">
      <c r="A22" s="19"/>
      <c r="B22" s="40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0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39" t="s">
        <v>32</v>
      </c>
      <c r="C24" s="90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91"/>
    </row>
    <row r="25" spans="1:63" ht="13" x14ac:dyDescent="0.3">
      <c r="A25" s="10"/>
      <c r="B25" s="44" t="s">
        <v>33</v>
      </c>
      <c r="C25" s="11">
        <v>0</v>
      </c>
      <c r="D25" s="11">
        <v>2.3191853999999998</v>
      </c>
      <c r="E25" s="11">
        <v>0</v>
      </c>
      <c r="F25" s="11">
        <v>0</v>
      </c>
      <c r="G25" s="11">
        <v>0</v>
      </c>
      <c r="H25" s="11">
        <v>3.5581722309999999</v>
      </c>
      <c r="I25" s="11">
        <v>0.37094757699999997</v>
      </c>
      <c r="J25" s="11">
        <v>0</v>
      </c>
      <c r="K25" s="11">
        <v>0</v>
      </c>
      <c r="L25" s="11">
        <v>7.7427047010000001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0.970216199</v>
      </c>
      <c r="S25" s="11">
        <v>0</v>
      </c>
      <c r="T25" s="11">
        <v>0</v>
      </c>
      <c r="U25" s="11">
        <v>0</v>
      </c>
      <c r="V25" s="11">
        <v>0.45729650599999999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2.639264931</v>
      </c>
      <c r="AC25" s="11">
        <v>0.37900495499999998</v>
      </c>
      <c r="AD25" s="11">
        <v>0</v>
      </c>
      <c r="AE25" s="11">
        <v>0</v>
      </c>
      <c r="AF25" s="11">
        <v>11.551637149999999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0.15027238100000001</v>
      </c>
      <c r="AM25" s="11">
        <v>0</v>
      </c>
      <c r="AN25" s="11">
        <v>0</v>
      </c>
      <c r="AO25" s="11">
        <v>0</v>
      </c>
      <c r="AP25" s="11">
        <v>6.3959723999999996E-2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20.045653855000001</v>
      </c>
      <c r="AW25" s="11">
        <v>16.551975526</v>
      </c>
      <c r="AX25" s="11">
        <v>0</v>
      </c>
      <c r="AY25" s="11">
        <v>0</v>
      </c>
      <c r="AZ25" s="11">
        <v>55.782616363999999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4.0359528549999997</v>
      </c>
      <c r="BG25" s="11">
        <v>6.0715428659999997</v>
      </c>
      <c r="BH25" s="11">
        <v>0</v>
      </c>
      <c r="BI25" s="11">
        <v>0</v>
      </c>
      <c r="BJ25" s="11">
        <v>5.5428170999999997</v>
      </c>
      <c r="BK25" s="12">
        <f t="shared" ref="BK25:BK36" si="5">SUM(C25:BJ25)</f>
        <v>138.233220321</v>
      </c>
    </row>
    <row r="26" spans="1:63" ht="13" x14ac:dyDescent="0.3">
      <c r="A26" s="10"/>
      <c r="B26" s="44" t="s">
        <v>34</v>
      </c>
      <c r="C26" s="11">
        <v>0</v>
      </c>
      <c r="D26" s="11">
        <v>0.98326791599999996</v>
      </c>
      <c r="E26" s="11">
        <v>0</v>
      </c>
      <c r="F26" s="11">
        <v>0</v>
      </c>
      <c r="G26" s="11">
        <v>0</v>
      </c>
      <c r="H26" s="11">
        <v>0.32014035600000001</v>
      </c>
      <c r="I26" s="11">
        <v>12.831327949</v>
      </c>
      <c r="J26" s="11">
        <v>0</v>
      </c>
      <c r="K26" s="11">
        <v>0</v>
      </c>
      <c r="L26" s="11">
        <v>0.31291071399999998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0.23501206799999999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4.6756981959999999</v>
      </c>
      <c r="AC26" s="11">
        <v>4.8645792E-2</v>
      </c>
      <c r="AD26" s="11">
        <v>0</v>
      </c>
      <c r="AE26" s="11">
        <v>0</v>
      </c>
      <c r="AF26" s="11">
        <v>3.9431017129999999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0.36879809899999999</v>
      </c>
      <c r="AM26" s="11">
        <v>0</v>
      </c>
      <c r="AN26" s="11">
        <v>0</v>
      </c>
      <c r="AO26" s="11">
        <v>0</v>
      </c>
      <c r="AP26" s="11">
        <v>2.3687251999999999E-2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2.7853737060000001</v>
      </c>
      <c r="AW26" s="11">
        <v>14.573195961</v>
      </c>
      <c r="AX26" s="11">
        <v>0</v>
      </c>
      <c r="AY26" s="11">
        <v>0</v>
      </c>
      <c r="AZ26" s="11">
        <v>3.8270325760000001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2.032188412</v>
      </c>
      <c r="BG26" s="11">
        <v>0.33507911400000001</v>
      </c>
      <c r="BH26" s="11">
        <v>0</v>
      </c>
      <c r="BI26" s="11">
        <v>0</v>
      </c>
      <c r="BJ26" s="11">
        <v>1.1019106190000001</v>
      </c>
      <c r="BK26" s="12">
        <f t="shared" si="5"/>
        <v>48.397370443</v>
      </c>
    </row>
    <row r="27" spans="1:63" ht="13" x14ac:dyDescent="0.3">
      <c r="A27" s="10"/>
      <c r="B27" s="44" t="s">
        <v>35</v>
      </c>
      <c r="C27" s="11">
        <v>0</v>
      </c>
      <c r="D27" s="11">
        <v>1.162808834</v>
      </c>
      <c r="E27" s="11">
        <v>0</v>
      </c>
      <c r="F27" s="11">
        <v>0</v>
      </c>
      <c r="G27" s="11">
        <v>0</v>
      </c>
      <c r="H27" s="11">
        <v>7.2693008299999997</v>
      </c>
      <c r="I27" s="11">
        <v>60.148737836000002</v>
      </c>
      <c r="J27" s="11">
        <v>0.564160471</v>
      </c>
      <c r="K27" s="11">
        <v>0</v>
      </c>
      <c r="L27" s="11">
        <v>97.091134010000005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2.729911703</v>
      </c>
      <c r="S27" s="11">
        <v>35.093464711000003</v>
      </c>
      <c r="T27" s="11">
        <v>0</v>
      </c>
      <c r="U27" s="11">
        <v>0</v>
      </c>
      <c r="V27" s="11">
        <v>9.8899693830000004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9.8140810999999994E-2</v>
      </c>
      <c r="AC27" s="11">
        <v>0</v>
      </c>
      <c r="AD27" s="11">
        <v>0</v>
      </c>
      <c r="AE27" s="11">
        <v>0</v>
      </c>
      <c r="AF27" s="11">
        <v>0.92447296899999998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1.0999274999999999E-2</v>
      </c>
      <c r="AM27" s="11">
        <v>0</v>
      </c>
      <c r="AN27" s="11">
        <v>0</v>
      </c>
      <c r="AO27" s="11">
        <v>0</v>
      </c>
      <c r="AP27" s="11">
        <v>0.103485336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17.048397821999998</v>
      </c>
      <c r="AW27" s="11">
        <v>277.12168721299997</v>
      </c>
      <c r="AX27" s="11">
        <v>0</v>
      </c>
      <c r="AY27" s="11">
        <v>0</v>
      </c>
      <c r="AZ27" s="11">
        <v>200.94052463599999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3.677615088</v>
      </c>
      <c r="BG27" s="11">
        <v>17.701348066000001</v>
      </c>
      <c r="BH27" s="11">
        <v>8.7717286000000005E-2</v>
      </c>
      <c r="BI27" s="11">
        <v>0</v>
      </c>
      <c r="BJ27" s="11">
        <v>4.7606488599999999</v>
      </c>
      <c r="BK27" s="12">
        <f t="shared" si="5"/>
        <v>736.42452514000001</v>
      </c>
    </row>
    <row r="28" spans="1:63" ht="13" x14ac:dyDescent="0.3">
      <c r="A28" s="10"/>
      <c r="B28" s="44" t="s">
        <v>36</v>
      </c>
      <c r="C28" s="11">
        <v>0</v>
      </c>
      <c r="D28" s="11">
        <v>2.7589341520000001</v>
      </c>
      <c r="E28" s="11">
        <v>0</v>
      </c>
      <c r="F28" s="11">
        <v>0</v>
      </c>
      <c r="G28" s="11">
        <v>0</v>
      </c>
      <c r="H28" s="11">
        <v>3.1422703900000002</v>
      </c>
      <c r="I28" s="11">
        <v>6.3024736299999997</v>
      </c>
      <c r="J28" s="11">
        <v>0</v>
      </c>
      <c r="K28" s="11">
        <v>0</v>
      </c>
      <c r="L28" s="11">
        <v>7.7913692689999996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0.87668584199999999</v>
      </c>
      <c r="S28" s="11">
        <v>0</v>
      </c>
      <c r="T28" s="11">
        <v>0</v>
      </c>
      <c r="U28" s="11">
        <v>0</v>
      </c>
      <c r="V28" s="11">
        <v>0.62700487400000005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1.0570499069999999</v>
      </c>
      <c r="AC28" s="11">
        <v>0.15056825900000001</v>
      </c>
      <c r="AD28" s="11">
        <v>0</v>
      </c>
      <c r="AE28" s="11">
        <v>0</v>
      </c>
      <c r="AF28" s="11">
        <v>50.422982896999997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5.1487369999999998E-2</v>
      </c>
      <c r="AM28" s="11">
        <v>0</v>
      </c>
      <c r="AN28" s="11">
        <v>0</v>
      </c>
      <c r="AO28" s="11">
        <v>0</v>
      </c>
      <c r="AP28" s="11">
        <v>2.9269040340000001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5.5213372679999999</v>
      </c>
      <c r="AW28" s="11">
        <v>9.9670018920000008</v>
      </c>
      <c r="AX28" s="11">
        <v>0</v>
      </c>
      <c r="AY28" s="11">
        <v>0</v>
      </c>
      <c r="AZ28" s="11">
        <v>33.161085702000001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0.89823573000000001</v>
      </c>
      <c r="BG28" s="11">
        <v>7.2596538000000002E-2</v>
      </c>
      <c r="BH28" s="11">
        <v>0</v>
      </c>
      <c r="BI28" s="11">
        <v>0</v>
      </c>
      <c r="BJ28" s="11">
        <v>1.0463870930000001</v>
      </c>
      <c r="BK28" s="12">
        <f t="shared" si="5"/>
        <v>126.77437484699999</v>
      </c>
    </row>
    <row r="29" spans="1:63" ht="13" x14ac:dyDescent="0.3">
      <c r="A29" s="10"/>
      <c r="B29" s="44" t="s">
        <v>37</v>
      </c>
      <c r="C29" s="11">
        <v>0</v>
      </c>
      <c r="D29" s="11">
        <v>1.1621732140000001</v>
      </c>
      <c r="E29" s="11">
        <v>0</v>
      </c>
      <c r="F29" s="11">
        <v>0</v>
      </c>
      <c r="G29" s="11">
        <v>0</v>
      </c>
      <c r="H29" s="11">
        <v>12.200281807</v>
      </c>
      <c r="I29" s="11">
        <v>30.260154450000002</v>
      </c>
      <c r="J29" s="11">
        <v>0</v>
      </c>
      <c r="K29" s="11">
        <v>0</v>
      </c>
      <c r="L29" s="11">
        <v>41.516845164999999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8.0483757859999994</v>
      </c>
      <c r="S29" s="11">
        <v>7.0911148300000004</v>
      </c>
      <c r="T29" s="11">
        <v>0</v>
      </c>
      <c r="U29" s="11">
        <v>0</v>
      </c>
      <c r="V29" s="11">
        <v>8.3244564440000008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0.29437818199999999</v>
      </c>
      <c r="AC29" s="11">
        <v>0</v>
      </c>
      <c r="AD29" s="11">
        <v>0</v>
      </c>
      <c r="AE29" s="11">
        <v>0</v>
      </c>
      <c r="AF29" s="11">
        <v>1.4748834770000001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5.6515860000000001E-2</v>
      </c>
      <c r="AM29" s="11">
        <v>0</v>
      </c>
      <c r="AN29" s="11">
        <v>0</v>
      </c>
      <c r="AO29" s="11">
        <v>0</v>
      </c>
      <c r="AP29" s="11">
        <v>4.1588045999999997E-2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15.488815388000001</v>
      </c>
      <c r="AW29" s="11">
        <v>92.369813613000005</v>
      </c>
      <c r="AX29" s="11">
        <v>0</v>
      </c>
      <c r="AY29" s="11">
        <v>0</v>
      </c>
      <c r="AZ29" s="11">
        <v>226.98206677100001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4.6953156419999997</v>
      </c>
      <c r="BG29" s="11">
        <v>2.0363991380000002</v>
      </c>
      <c r="BH29" s="11">
        <v>8.1110307000000006E-2</v>
      </c>
      <c r="BI29" s="11">
        <v>0</v>
      </c>
      <c r="BJ29" s="11">
        <v>23.161419681999998</v>
      </c>
      <c r="BK29" s="12">
        <f t="shared" si="5"/>
        <v>475.28570780200005</v>
      </c>
    </row>
    <row r="30" spans="1:63" ht="13" x14ac:dyDescent="0.3">
      <c r="A30" s="10"/>
      <c r="B30" s="45" t="s">
        <v>38</v>
      </c>
      <c r="C30" s="11">
        <v>0</v>
      </c>
      <c r="D30" s="11">
        <v>0.65196456800000002</v>
      </c>
      <c r="E30" s="11">
        <v>0</v>
      </c>
      <c r="F30" s="11">
        <v>0</v>
      </c>
      <c r="G30" s="11">
        <v>0</v>
      </c>
      <c r="H30" s="11">
        <v>1.284328895</v>
      </c>
      <c r="I30" s="11">
        <v>1028.7185449839999</v>
      </c>
      <c r="J30" s="11">
        <v>0</v>
      </c>
      <c r="K30" s="11">
        <v>0</v>
      </c>
      <c r="L30" s="11">
        <v>147.59643199300001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0.23275020099999999</v>
      </c>
      <c r="S30" s="11">
        <v>0</v>
      </c>
      <c r="T30" s="11">
        <v>0</v>
      </c>
      <c r="U30" s="11">
        <v>0</v>
      </c>
      <c r="V30" s="11">
        <v>4.3084561600000004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2.359068739</v>
      </c>
      <c r="AC30" s="11">
        <v>26.267075946999999</v>
      </c>
      <c r="AD30" s="11">
        <v>0</v>
      </c>
      <c r="AE30" s="11">
        <v>0</v>
      </c>
      <c r="AF30" s="11">
        <v>559.455549185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0.24549986900000001</v>
      </c>
      <c r="AM30" s="11">
        <v>0.32353948999999999</v>
      </c>
      <c r="AN30" s="11">
        <v>0</v>
      </c>
      <c r="AO30" s="11">
        <v>0</v>
      </c>
      <c r="AP30" s="11">
        <v>22.073940113999999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0.94338427800000002</v>
      </c>
      <c r="AW30" s="11">
        <v>31.333998251000001</v>
      </c>
      <c r="AX30" s="11">
        <v>0</v>
      </c>
      <c r="AY30" s="11">
        <v>0</v>
      </c>
      <c r="AZ30" s="11">
        <v>113.845010202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0.33568958700000001</v>
      </c>
      <c r="BG30" s="11">
        <v>5.0595241379999996</v>
      </c>
      <c r="BH30" s="11">
        <v>0</v>
      </c>
      <c r="BI30" s="11">
        <v>0</v>
      </c>
      <c r="BJ30" s="11">
        <v>3.7215146020000001</v>
      </c>
      <c r="BK30" s="12">
        <f t="shared" si="5"/>
        <v>1948.7562712029999</v>
      </c>
    </row>
    <row r="31" spans="1:63" ht="13" x14ac:dyDescent="0.3">
      <c r="A31" s="10"/>
      <c r="B31" s="45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0.48256221599999999</v>
      </c>
      <c r="I31" s="11">
        <v>5.1856511410000001</v>
      </c>
      <c r="J31" s="11">
        <v>0</v>
      </c>
      <c r="K31" s="11">
        <v>0</v>
      </c>
      <c r="L31" s="11">
        <v>3.8621627630000002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0.16762095399999999</v>
      </c>
      <c r="S31" s="11">
        <v>5.2544732610000002</v>
      </c>
      <c r="T31" s="11">
        <v>0</v>
      </c>
      <c r="U31" s="11">
        <v>0</v>
      </c>
      <c r="V31" s="11">
        <v>5.1855266999999997E-2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0.86825814400000001</v>
      </c>
      <c r="AC31" s="11">
        <v>0.53364345099999999</v>
      </c>
      <c r="AD31" s="11">
        <v>0</v>
      </c>
      <c r="AE31" s="11">
        <v>0</v>
      </c>
      <c r="AF31" s="11">
        <v>112.03761586900001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0.11185325</v>
      </c>
      <c r="AM31" s="11">
        <v>0</v>
      </c>
      <c r="AN31" s="11">
        <v>0</v>
      </c>
      <c r="AO31" s="11">
        <v>0</v>
      </c>
      <c r="AP31" s="11">
        <v>2.303486581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0.21074451799999999</v>
      </c>
      <c r="AW31" s="11">
        <v>13.573947939</v>
      </c>
      <c r="AX31" s="11">
        <v>0</v>
      </c>
      <c r="AY31" s="11">
        <v>0</v>
      </c>
      <c r="AZ31" s="11">
        <v>36.241933123999999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3.4913852000000002E-2</v>
      </c>
      <c r="BG31" s="11">
        <v>0</v>
      </c>
      <c r="BH31" s="11">
        <v>6.6965360000000003E-3</v>
      </c>
      <c r="BI31" s="11">
        <v>0</v>
      </c>
      <c r="BJ31" s="11">
        <v>1.0394868939999999</v>
      </c>
      <c r="BK31" s="12">
        <f t="shared" si="5"/>
        <v>181.96690575999997</v>
      </c>
    </row>
    <row r="32" spans="1:63" ht="13" x14ac:dyDescent="0.3">
      <c r="A32" s="10"/>
      <c r="B32" s="45" t="s">
        <v>40</v>
      </c>
      <c r="C32" s="11">
        <v>0</v>
      </c>
      <c r="D32" s="11">
        <v>3.5744431059999999</v>
      </c>
      <c r="E32" s="11">
        <v>0</v>
      </c>
      <c r="F32" s="11">
        <v>0</v>
      </c>
      <c r="G32" s="11">
        <v>0</v>
      </c>
      <c r="H32" s="11">
        <v>4.7285164469999996</v>
      </c>
      <c r="I32" s="11">
        <v>3205.763760073</v>
      </c>
      <c r="J32" s="11">
        <v>0</v>
      </c>
      <c r="K32" s="11">
        <v>0</v>
      </c>
      <c r="L32" s="11">
        <v>194.89440869699999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1.5818805339999999</v>
      </c>
      <c r="S32" s="11">
        <v>15.32114438</v>
      </c>
      <c r="T32" s="11">
        <v>0</v>
      </c>
      <c r="U32" s="11">
        <v>0</v>
      </c>
      <c r="V32" s="11">
        <v>22.834475127000001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9.0545901999999998E-2</v>
      </c>
      <c r="AC32" s="11">
        <v>0</v>
      </c>
      <c r="AD32" s="11">
        <v>0</v>
      </c>
      <c r="AE32" s="11">
        <v>0</v>
      </c>
      <c r="AF32" s="11">
        <v>3.801740374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8.6675880000000004E-3</v>
      </c>
      <c r="AM32" s="11">
        <v>0</v>
      </c>
      <c r="AN32" s="11">
        <v>0</v>
      </c>
      <c r="AO32" s="11">
        <v>0</v>
      </c>
      <c r="AP32" s="11">
        <v>3.1950663999999997E-2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4.5990495210000004</v>
      </c>
      <c r="AW32" s="11">
        <v>131.38694860800001</v>
      </c>
      <c r="AX32" s="11">
        <v>0</v>
      </c>
      <c r="AY32" s="11">
        <v>0</v>
      </c>
      <c r="AZ32" s="11">
        <v>413.55436386700001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2.271597791</v>
      </c>
      <c r="BG32" s="11">
        <v>3.0131393329999998</v>
      </c>
      <c r="BH32" s="11">
        <v>1.0664565939999999</v>
      </c>
      <c r="BI32" s="11">
        <v>0</v>
      </c>
      <c r="BJ32" s="11">
        <v>12.075519998000001</v>
      </c>
      <c r="BK32" s="12">
        <f t="shared" si="5"/>
        <v>4020.5986086040002</v>
      </c>
    </row>
    <row r="33" spans="1:63" ht="13" x14ac:dyDescent="0.3">
      <c r="A33" s="10"/>
      <c r="B33" s="44" t="s">
        <v>41</v>
      </c>
      <c r="C33" s="11">
        <v>0</v>
      </c>
      <c r="D33" s="11">
        <v>17.694882968999998</v>
      </c>
      <c r="E33" s="11">
        <v>0</v>
      </c>
      <c r="F33" s="11">
        <v>0</v>
      </c>
      <c r="G33" s="11">
        <v>0</v>
      </c>
      <c r="H33" s="11">
        <v>11.070307704999999</v>
      </c>
      <c r="I33" s="11">
        <v>400.02251630000001</v>
      </c>
      <c r="J33" s="11">
        <v>0</v>
      </c>
      <c r="K33" s="11">
        <v>0</v>
      </c>
      <c r="L33" s="11">
        <v>42.706726332000002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7.1171514299999998</v>
      </c>
      <c r="S33" s="11">
        <v>2.7162670999999999E-2</v>
      </c>
      <c r="T33" s="11">
        <v>0</v>
      </c>
      <c r="U33" s="11">
        <v>0</v>
      </c>
      <c r="V33" s="11">
        <v>10.049652912000001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0.663804952</v>
      </c>
      <c r="AC33" s="11">
        <v>0.18286538099999999</v>
      </c>
      <c r="AD33" s="11">
        <v>0</v>
      </c>
      <c r="AE33" s="11">
        <v>0</v>
      </c>
      <c r="AF33" s="11">
        <v>64.910621497999998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1.4996542999999999E-2</v>
      </c>
      <c r="AM33" s="11">
        <v>0</v>
      </c>
      <c r="AN33" s="11">
        <v>0</v>
      </c>
      <c r="AO33" s="11">
        <v>0</v>
      </c>
      <c r="AP33" s="11">
        <v>1.544066725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35.654599654999998</v>
      </c>
      <c r="AW33" s="11">
        <v>108.08253166999999</v>
      </c>
      <c r="AX33" s="11">
        <v>0</v>
      </c>
      <c r="AY33" s="11">
        <v>0</v>
      </c>
      <c r="AZ33" s="11">
        <v>246.558843849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14.416878391999999</v>
      </c>
      <c r="BG33" s="11">
        <v>47.117937593999997</v>
      </c>
      <c r="BH33" s="11">
        <v>6.9924025309999998</v>
      </c>
      <c r="BI33" s="11">
        <v>0</v>
      </c>
      <c r="BJ33" s="11">
        <v>60.995735033999999</v>
      </c>
      <c r="BK33" s="12">
        <f t="shared" si="5"/>
        <v>1075.823684143</v>
      </c>
    </row>
    <row r="34" spans="1:63" ht="13" x14ac:dyDescent="0.3">
      <c r="A34" s="10"/>
      <c r="B34" s="44" t="s">
        <v>42</v>
      </c>
      <c r="C34" s="11">
        <v>0</v>
      </c>
      <c r="D34" s="11">
        <v>5.1424028249999996</v>
      </c>
      <c r="E34" s="11">
        <v>0</v>
      </c>
      <c r="F34" s="11">
        <v>0</v>
      </c>
      <c r="G34" s="11">
        <v>0</v>
      </c>
      <c r="H34" s="11">
        <v>21.991259676999999</v>
      </c>
      <c r="I34" s="11">
        <v>3252.8218272160002</v>
      </c>
      <c r="J34" s="11">
        <v>0.51945991700000005</v>
      </c>
      <c r="K34" s="11">
        <v>0</v>
      </c>
      <c r="L34" s="11">
        <v>1124.8669980269999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5.6529461430000003</v>
      </c>
      <c r="S34" s="11">
        <v>62.694465176999998</v>
      </c>
      <c r="T34" s="11">
        <v>0</v>
      </c>
      <c r="U34" s="11">
        <v>0</v>
      </c>
      <c r="V34" s="11">
        <v>36.193808308999998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0.71234785099999998</v>
      </c>
      <c r="AC34" s="11">
        <v>6.9860149150000002</v>
      </c>
      <c r="AD34" s="11">
        <v>0</v>
      </c>
      <c r="AE34" s="11">
        <v>0</v>
      </c>
      <c r="AF34" s="11">
        <v>96.969180167999994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4.4721507000000001E-2</v>
      </c>
      <c r="AM34" s="11">
        <v>0</v>
      </c>
      <c r="AN34" s="11">
        <v>0</v>
      </c>
      <c r="AO34" s="11">
        <v>0</v>
      </c>
      <c r="AP34" s="11">
        <v>1.2706726669999999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19.135307349000001</v>
      </c>
      <c r="AW34" s="11">
        <v>618.27227829900005</v>
      </c>
      <c r="AX34" s="11">
        <v>0</v>
      </c>
      <c r="AY34" s="11">
        <v>0</v>
      </c>
      <c r="AZ34" s="11">
        <v>709.60424452400002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3.8630755259999998</v>
      </c>
      <c r="BG34" s="11">
        <v>8.0046048630000008</v>
      </c>
      <c r="BH34" s="11">
        <v>0</v>
      </c>
      <c r="BI34" s="11">
        <v>0</v>
      </c>
      <c r="BJ34" s="11">
        <v>17.290936154000001</v>
      </c>
      <c r="BK34" s="12">
        <f t="shared" si="5"/>
        <v>5992.0365511140008</v>
      </c>
    </row>
    <row r="35" spans="1:63" ht="13" x14ac:dyDescent="0.3">
      <c r="A35" s="10"/>
      <c r="B35" s="44" t="s">
        <v>43</v>
      </c>
      <c r="C35" s="11">
        <v>0</v>
      </c>
      <c r="D35" s="11">
        <v>51.992844796</v>
      </c>
      <c r="E35" s="11">
        <v>0</v>
      </c>
      <c r="F35" s="11">
        <v>0</v>
      </c>
      <c r="G35" s="11">
        <v>0</v>
      </c>
      <c r="H35" s="11">
        <v>14.713795864</v>
      </c>
      <c r="I35" s="11">
        <v>2994.475993298</v>
      </c>
      <c r="J35" s="11">
        <v>0</v>
      </c>
      <c r="K35" s="11">
        <v>0</v>
      </c>
      <c r="L35" s="11">
        <v>437.717577656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4.9988504379999998</v>
      </c>
      <c r="S35" s="11">
        <v>16.152508923999999</v>
      </c>
      <c r="T35" s="11">
        <v>0</v>
      </c>
      <c r="U35" s="11">
        <v>0</v>
      </c>
      <c r="V35" s="11">
        <v>6.9820380689999997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1.060263443</v>
      </c>
      <c r="AC35" s="11">
        <v>1.8456848000000001E-2</v>
      </c>
      <c r="AD35" s="11">
        <v>0</v>
      </c>
      <c r="AE35" s="11">
        <v>0</v>
      </c>
      <c r="AF35" s="11">
        <v>20.340181606000002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5.4241457E-2</v>
      </c>
      <c r="AM35" s="11">
        <v>0</v>
      </c>
      <c r="AN35" s="11">
        <v>0</v>
      </c>
      <c r="AO35" s="11">
        <v>0</v>
      </c>
      <c r="AP35" s="11">
        <v>0.43537664100000001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21.451143476999999</v>
      </c>
      <c r="AW35" s="11">
        <v>57.161619516999998</v>
      </c>
      <c r="AX35" s="11">
        <v>3.4424447489999999</v>
      </c>
      <c r="AY35" s="11">
        <v>0</v>
      </c>
      <c r="AZ35" s="11">
        <v>194.554435369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7.3161318929999997</v>
      </c>
      <c r="BG35" s="11">
        <v>4.8863318309999997</v>
      </c>
      <c r="BH35" s="11">
        <v>0</v>
      </c>
      <c r="BI35" s="11">
        <v>0</v>
      </c>
      <c r="BJ35" s="11">
        <v>9.7898495929999996</v>
      </c>
      <c r="BK35" s="12">
        <f t="shared" si="5"/>
        <v>3847.544085469</v>
      </c>
    </row>
    <row r="36" spans="1:63" ht="13" x14ac:dyDescent="0.3">
      <c r="A36" s="10"/>
      <c r="B36" s="44" t="s">
        <v>44</v>
      </c>
      <c r="C36" s="11">
        <v>0</v>
      </c>
      <c r="D36" s="11">
        <v>2.2418986510000001</v>
      </c>
      <c r="E36" s="11">
        <v>0</v>
      </c>
      <c r="F36" s="11">
        <v>0</v>
      </c>
      <c r="G36" s="11">
        <v>0</v>
      </c>
      <c r="H36" s="11">
        <v>12.781003438000001</v>
      </c>
      <c r="I36" s="11">
        <v>1588.3212244660001</v>
      </c>
      <c r="J36" s="11">
        <v>557.31999652000002</v>
      </c>
      <c r="K36" s="11">
        <v>0</v>
      </c>
      <c r="L36" s="11">
        <v>80.895703780000005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6.2547098769999998</v>
      </c>
      <c r="S36" s="11">
        <v>30.454774369999999</v>
      </c>
      <c r="T36" s="11">
        <v>57.981182341</v>
      </c>
      <c r="U36" s="11">
        <v>0</v>
      </c>
      <c r="V36" s="11">
        <v>6.2150294089999996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0.54467214200000003</v>
      </c>
      <c r="AC36" s="11">
        <v>13.648181787</v>
      </c>
      <c r="AD36" s="11">
        <v>0</v>
      </c>
      <c r="AE36" s="11">
        <v>0</v>
      </c>
      <c r="AF36" s="11">
        <v>41.637954409000002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1.8150856E-2</v>
      </c>
      <c r="AM36" s="11">
        <v>0</v>
      </c>
      <c r="AN36" s="11">
        <v>0</v>
      </c>
      <c r="AO36" s="11">
        <v>0</v>
      </c>
      <c r="AP36" s="11">
        <v>1.2748976759999999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25.469581321</v>
      </c>
      <c r="AW36" s="11">
        <v>305.08945862399997</v>
      </c>
      <c r="AX36" s="11">
        <v>3.6456829279999998</v>
      </c>
      <c r="AY36" s="11">
        <v>0</v>
      </c>
      <c r="AZ36" s="11">
        <v>172.07484860100001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10.245406542</v>
      </c>
      <c r="BG36" s="11">
        <v>22.705243558999999</v>
      </c>
      <c r="BH36" s="11">
        <v>2.8630047200000002</v>
      </c>
      <c r="BI36" s="11">
        <v>0</v>
      </c>
      <c r="BJ36" s="11">
        <v>31.258478664999998</v>
      </c>
      <c r="BK36" s="12">
        <f t="shared" si="5"/>
        <v>2972.9410846820006</v>
      </c>
    </row>
    <row r="37" spans="1:63" ht="13" x14ac:dyDescent="0.3">
      <c r="A37" s="10"/>
      <c r="B37" s="41" t="s">
        <v>45</v>
      </c>
      <c r="C37" s="15">
        <f t="shared" ref="C37:BI37" si="6">SUM(C25:C36)</f>
        <v>0</v>
      </c>
      <c r="D37" s="13">
        <f t="shared" si="6"/>
        <v>89.684806430999998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93.541939855999999</v>
      </c>
      <c r="I37" s="13">
        <f t="shared" si="6"/>
        <v>12585.223158920002</v>
      </c>
      <c r="J37" s="13">
        <f t="shared" si="6"/>
        <v>558.403616908</v>
      </c>
      <c r="K37" s="13">
        <f t="shared" si="6"/>
        <v>0</v>
      </c>
      <c r="L37" s="14">
        <f t="shared" si="6"/>
        <v>2186.9949731070001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38.866111175</v>
      </c>
      <c r="S37" s="13">
        <f t="shared" si="6"/>
        <v>172.08910832399999</v>
      </c>
      <c r="T37" s="13">
        <f t="shared" si="6"/>
        <v>57.981182341</v>
      </c>
      <c r="U37" s="13">
        <f t="shared" si="6"/>
        <v>0</v>
      </c>
      <c r="V37" s="14">
        <f t="shared" si="6"/>
        <v>105.93404245999999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15.063493200000002</v>
      </c>
      <c r="AC37" s="13">
        <f t="shared" si="6"/>
        <v>48.214457334999999</v>
      </c>
      <c r="AD37" s="13">
        <f t="shared" si="6"/>
        <v>0</v>
      </c>
      <c r="AE37" s="13">
        <f t="shared" si="6"/>
        <v>0</v>
      </c>
      <c r="AF37" s="14">
        <f t="shared" si="6"/>
        <v>967.46992131499997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1.1362040550000001</v>
      </c>
      <c r="AM37" s="13">
        <f t="shared" si="6"/>
        <v>0.32353948999999999</v>
      </c>
      <c r="AN37" s="13">
        <f t="shared" si="6"/>
        <v>0</v>
      </c>
      <c r="AO37" s="13">
        <f t="shared" si="6"/>
        <v>0</v>
      </c>
      <c r="AP37" s="14">
        <f t="shared" si="6"/>
        <v>32.094015460000001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168.35338815799997</v>
      </c>
      <c r="AW37" s="13">
        <f t="shared" si="6"/>
        <v>1675.484457113</v>
      </c>
      <c r="AX37" s="13">
        <f t="shared" si="6"/>
        <v>7.0881276769999992</v>
      </c>
      <c r="AY37" s="13">
        <f t="shared" si="6"/>
        <v>0</v>
      </c>
      <c r="AZ37" s="17">
        <f t="shared" si="6"/>
        <v>2407.1270055850005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53.823001309999995</v>
      </c>
      <c r="BG37" s="13">
        <f t="shared" si="6"/>
        <v>117.00374704000001</v>
      </c>
      <c r="BH37" s="13">
        <f t="shared" si="6"/>
        <v>11.097387974</v>
      </c>
      <c r="BI37" s="13">
        <f t="shared" si="6"/>
        <v>0</v>
      </c>
      <c r="BJ37" s="14">
        <f>SUM(BJ25:BJ36)</f>
        <v>171.78470429399999</v>
      </c>
      <c r="BK37" s="23">
        <f>SUM(BK25:BK36)</f>
        <v>21564.782389528002</v>
      </c>
    </row>
    <row r="38" spans="1:63" ht="13" x14ac:dyDescent="0.3">
      <c r="A38" s="10"/>
      <c r="B38" s="46" t="s">
        <v>46</v>
      </c>
      <c r="C38" s="15">
        <f t="shared" ref="C38:BI38" si="7">C37+C23+C20+C17+C14+C11</f>
        <v>0</v>
      </c>
      <c r="D38" s="13">
        <f t="shared" si="7"/>
        <v>927.85178566599996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159.574394799</v>
      </c>
      <c r="I38" s="13">
        <f t="shared" si="7"/>
        <v>34970.213917751003</v>
      </c>
      <c r="J38" s="13">
        <f t="shared" si="7"/>
        <v>4035.6323576230002</v>
      </c>
      <c r="K38" s="13">
        <f t="shared" si="7"/>
        <v>0</v>
      </c>
      <c r="L38" s="13">
        <f t="shared" si="7"/>
        <v>2565.6747410359999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65.858639906999997</v>
      </c>
      <c r="S38" s="13">
        <f t="shared" si="7"/>
        <v>1031.1108655849998</v>
      </c>
      <c r="T38" s="13">
        <f t="shared" si="7"/>
        <v>84.673322447000004</v>
      </c>
      <c r="U38" s="13">
        <f t="shared" si="7"/>
        <v>0</v>
      </c>
      <c r="V38" s="13">
        <f t="shared" si="7"/>
        <v>134.98759650099998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18.571866607</v>
      </c>
      <c r="AC38" s="13">
        <f t="shared" si="7"/>
        <v>150.81370035800001</v>
      </c>
      <c r="AD38" s="13">
        <f t="shared" si="7"/>
        <v>0</v>
      </c>
      <c r="AE38" s="13">
        <f t="shared" si="7"/>
        <v>0</v>
      </c>
      <c r="AF38" s="13">
        <f t="shared" si="7"/>
        <v>1358.6576458279999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1.3868435240000001</v>
      </c>
      <c r="AM38" s="13">
        <f t="shared" si="7"/>
        <v>0.32353948999999999</v>
      </c>
      <c r="AN38" s="13">
        <f t="shared" si="7"/>
        <v>0</v>
      </c>
      <c r="AO38" s="13">
        <f t="shared" si="7"/>
        <v>0</v>
      </c>
      <c r="AP38" s="13">
        <f t="shared" si="7"/>
        <v>40.422744504000001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253.01844592699996</v>
      </c>
      <c r="AW38" s="13">
        <f t="shared" si="7"/>
        <v>3857.3372980540003</v>
      </c>
      <c r="AX38" s="13">
        <f t="shared" si="7"/>
        <v>7.0881276769999992</v>
      </c>
      <c r="AY38" s="13">
        <f t="shared" si="7"/>
        <v>0</v>
      </c>
      <c r="AZ38" s="24">
        <f t="shared" si="7"/>
        <v>2818.0378982090006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83.233594750999998</v>
      </c>
      <c r="BG38" s="13">
        <f t="shared" si="7"/>
        <v>186.32251500699999</v>
      </c>
      <c r="BH38" s="13">
        <f t="shared" si="7"/>
        <v>19.663899008999998</v>
      </c>
      <c r="BI38" s="13">
        <f t="shared" si="7"/>
        <v>0</v>
      </c>
      <c r="BJ38" s="13">
        <f>BJ37+BJ23+BJ20+BJ17+BJ14+BJ11</f>
        <v>221.96807270900001</v>
      </c>
      <c r="BK38" s="16">
        <f>BK37+BK23+BK20+BK17+BK14+BK11</f>
        <v>52992.423812969006</v>
      </c>
    </row>
    <row r="39" spans="1:63" ht="3.75" customHeight="1" x14ac:dyDescent="0.3">
      <c r="A39" s="10"/>
      <c r="B39" s="47"/>
      <c r="C39" s="90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91"/>
    </row>
    <row r="40" spans="1:63" ht="13" x14ac:dyDescent="0.3">
      <c r="A40" s="10" t="s">
        <v>47</v>
      </c>
      <c r="B40" s="35" t="s">
        <v>48</v>
      </c>
      <c r="C40" s="90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91"/>
    </row>
    <row r="41" spans="1:63" s="5" customFormat="1" ht="13" x14ac:dyDescent="0.3">
      <c r="A41" s="10" t="s">
        <v>12</v>
      </c>
      <c r="B41" s="39" t="s">
        <v>49</v>
      </c>
      <c r="C41" s="95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7"/>
    </row>
    <row r="42" spans="1:63" s="5" customFormat="1" ht="14.5" x14ac:dyDescent="0.35">
      <c r="A42" s="10"/>
      <c r="B42" s="58" t="s">
        <v>50</v>
      </c>
      <c r="C42" s="26">
        <v>0</v>
      </c>
      <c r="D42" s="26">
        <v>6.2427192920000003</v>
      </c>
      <c r="E42" s="26">
        <v>0</v>
      </c>
      <c r="F42" s="26">
        <v>0</v>
      </c>
      <c r="G42" s="26">
        <v>0</v>
      </c>
      <c r="H42" s="26">
        <v>268.99975197499998</v>
      </c>
      <c r="I42" s="26">
        <v>2.1170748999999999E-2</v>
      </c>
      <c r="J42" s="26">
        <v>0</v>
      </c>
      <c r="K42" s="26">
        <v>0</v>
      </c>
      <c r="L42" s="26">
        <v>23.658496445000001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152.675325321</v>
      </c>
      <c r="S42" s="26">
        <v>0</v>
      </c>
      <c r="T42" s="26">
        <v>0</v>
      </c>
      <c r="U42" s="26">
        <v>0</v>
      </c>
      <c r="V42" s="26">
        <v>7.8755520839999997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9.9603923699999992</v>
      </c>
      <c r="AC42" s="26">
        <v>0</v>
      </c>
      <c r="AD42" s="26">
        <v>0</v>
      </c>
      <c r="AE42" s="26">
        <v>0</v>
      </c>
      <c r="AF42" s="26">
        <v>2.276471387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0.66106345899999996</v>
      </c>
      <c r="AM42" s="26">
        <v>0</v>
      </c>
      <c r="AN42" s="26">
        <v>0</v>
      </c>
      <c r="AO42" s="26">
        <v>0</v>
      </c>
      <c r="AP42" s="26">
        <v>0.11457627300000001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2193.574070655</v>
      </c>
      <c r="AW42" s="26">
        <v>7.7958252850000003</v>
      </c>
      <c r="AX42" s="26">
        <v>0</v>
      </c>
      <c r="AY42" s="26">
        <v>0</v>
      </c>
      <c r="AZ42" s="26">
        <v>342.17731839200002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759.88358994700002</v>
      </c>
      <c r="BG42" s="26">
        <v>3.2500592049999999</v>
      </c>
      <c r="BH42" s="26">
        <v>0</v>
      </c>
      <c r="BI42" s="26">
        <v>0</v>
      </c>
      <c r="BJ42" s="26">
        <v>87.306649929000002</v>
      </c>
      <c r="BK42" s="12">
        <f>SUM(C42:BJ42)</f>
        <v>3866.4730327679999</v>
      </c>
    </row>
    <row r="43" spans="1:63" s="5" customFormat="1" ht="13" x14ac:dyDescent="0.3">
      <c r="A43" s="10"/>
      <c r="B43" s="41" t="s">
        <v>17</v>
      </c>
      <c r="C43" s="15">
        <f t="shared" ref="C43:BK43" si="8">SUM(C42:C42)</f>
        <v>0</v>
      </c>
      <c r="D43" s="15">
        <f t="shared" si="8"/>
        <v>6.2427192920000003</v>
      </c>
      <c r="E43" s="15">
        <f t="shared" si="8"/>
        <v>0</v>
      </c>
      <c r="F43" s="15">
        <f t="shared" si="8"/>
        <v>0</v>
      </c>
      <c r="G43" s="15">
        <f t="shared" si="8"/>
        <v>0</v>
      </c>
      <c r="H43" s="15">
        <f t="shared" si="8"/>
        <v>268.99975197499998</v>
      </c>
      <c r="I43" s="15">
        <f t="shared" si="8"/>
        <v>2.1170748999999999E-2</v>
      </c>
      <c r="J43" s="15">
        <f t="shared" si="8"/>
        <v>0</v>
      </c>
      <c r="K43" s="15">
        <f t="shared" si="8"/>
        <v>0</v>
      </c>
      <c r="L43" s="15">
        <f t="shared" si="8"/>
        <v>23.658496445000001</v>
      </c>
      <c r="M43" s="15">
        <f t="shared" si="8"/>
        <v>0</v>
      </c>
      <c r="N43" s="15">
        <f t="shared" si="8"/>
        <v>0</v>
      </c>
      <c r="O43" s="15">
        <f t="shared" si="8"/>
        <v>0</v>
      </c>
      <c r="P43" s="15">
        <f t="shared" si="8"/>
        <v>0</v>
      </c>
      <c r="Q43" s="15">
        <f t="shared" si="8"/>
        <v>0</v>
      </c>
      <c r="R43" s="15">
        <f t="shared" si="8"/>
        <v>152.675325321</v>
      </c>
      <c r="S43" s="15">
        <f t="shared" si="8"/>
        <v>0</v>
      </c>
      <c r="T43" s="15">
        <f t="shared" si="8"/>
        <v>0</v>
      </c>
      <c r="U43" s="15">
        <f t="shared" si="8"/>
        <v>0</v>
      </c>
      <c r="V43" s="15">
        <f t="shared" si="8"/>
        <v>7.8755520839999997</v>
      </c>
      <c r="W43" s="15">
        <f t="shared" si="8"/>
        <v>0</v>
      </c>
      <c r="X43" s="15">
        <f t="shared" si="8"/>
        <v>0</v>
      </c>
      <c r="Y43" s="15">
        <f t="shared" si="8"/>
        <v>0</v>
      </c>
      <c r="Z43" s="15">
        <f t="shared" si="8"/>
        <v>0</v>
      </c>
      <c r="AA43" s="15">
        <f t="shared" si="8"/>
        <v>0</v>
      </c>
      <c r="AB43" s="15">
        <f t="shared" si="8"/>
        <v>9.9603923699999992</v>
      </c>
      <c r="AC43" s="15">
        <f t="shared" si="8"/>
        <v>0</v>
      </c>
      <c r="AD43" s="15">
        <f t="shared" si="8"/>
        <v>0</v>
      </c>
      <c r="AE43" s="15">
        <f t="shared" si="8"/>
        <v>0</v>
      </c>
      <c r="AF43" s="15">
        <f t="shared" si="8"/>
        <v>2.276471387</v>
      </c>
      <c r="AG43" s="15">
        <f t="shared" si="8"/>
        <v>0</v>
      </c>
      <c r="AH43" s="15">
        <f t="shared" si="8"/>
        <v>0</v>
      </c>
      <c r="AI43" s="15">
        <f t="shared" si="8"/>
        <v>0</v>
      </c>
      <c r="AJ43" s="15">
        <f t="shared" si="8"/>
        <v>0</v>
      </c>
      <c r="AK43" s="15">
        <f t="shared" si="8"/>
        <v>0</v>
      </c>
      <c r="AL43" s="15">
        <f t="shared" si="8"/>
        <v>0.66106345899999996</v>
      </c>
      <c r="AM43" s="15">
        <f t="shared" si="8"/>
        <v>0</v>
      </c>
      <c r="AN43" s="15">
        <f t="shared" si="8"/>
        <v>0</v>
      </c>
      <c r="AO43" s="15">
        <f t="shared" si="8"/>
        <v>0</v>
      </c>
      <c r="AP43" s="15">
        <f t="shared" si="8"/>
        <v>0.11457627300000001</v>
      </c>
      <c r="AQ43" s="15">
        <f t="shared" si="8"/>
        <v>0</v>
      </c>
      <c r="AR43" s="15">
        <f t="shared" si="8"/>
        <v>0</v>
      </c>
      <c r="AS43" s="15">
        <f t="shared" si="8"/>
        <v>0</v>
      </c>
      <c r="AT43" s="15">
        <f t="shared" si="8"/>
        <v>0</v>
      </c>
      <c r="AU43" s="15">
        <f t="shared" si="8"/>
        <v>0</v>
      </c>
      <c r="AV43" s="15">
        <f t="shared" si="8"/>
        <v>2193.574070655</v>
      </c>
      <c r="AW43" s="15">
        <f t="shared" si="8"/>
        <v>7.7958252850000003</v>
      </c>
      <c r="AX43" s="15">
        <f t="shared" si="8"/>
        <v>0</v>
      </c>
      <c r="AY43" s="15">
        <f t="shared" si="8"/>
        <v>0</v>
      </c>
      <c r="AZ43" s="15">
        <f t="shared" si="8"/>
        <v>342.17731839200002</v>
      </c>
      <c r="BA43" s="15">
        <f t="shared" si="8"/>
        <v>0</v>
      </c>
      <c r="BB43" s="15">
        <f t="shared" si="8"/>
        <v>0</v>
      </c>
      <c r="BC43" s="15">
        <f t="shared" si="8"/>
        <v>0</v>
      </c>
      <c r="BD43" s="15">
        <f t="shared" si="8"/>
        <v>0</v>
      </c>
      <c r="BE43" s="15">
        <f t="shared" si="8"/>
        <v>0</v>
      </c>
      <c r="BF43" s="15">
        <f t="shared" si="8"/>
        <v>759.88358994700002</v>
      </c>
      <c r="BG43" s="15">
        <f t="shared" si="8"/>
        <v>3.2500592049999999</v>
      </c>
      <c r="BH43" s="15">
        <f t="shared" si="8"/>
        <v>0</v>
      </c>
      <c r="BI43" s="15">
        <f t="shared" si="8"/>
        <v>0</v>
      </c>
      <c r="BJ43" s="15">
        <f t="shared" si="8"/>
        <v>87.306649929000002</v>
      </c>
      <c r="BK43" s="15">
        <f t="shared" si="8"/>
        <v>3866.4730327679999</v>
      </c>
    </row>
    <row r="44" spans="1:63" ht="13" x14ac:dyDescent="0.3">
      <c r="A44" s="10" t="s">
        <v>18</v>
      </c>
      <c r="B44" s="39" t="s">
        <v>51</v>
      </c>
      <c r="C44" s="90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91"/>
    </row>
    <row r="45" spans="1:63" ht="13" x14ac:dyDescent="0.3">
      <c r="A45" s="10"/>
      <c r="B45" s="44" t="s">
        <v>52</v>
      </c>
      <c r="C45" s="11">
        <v>0</v>
      </c>
      <c r="D45" s="11">
        <v>20.131302667</v>
      </c>
      <c r="E45" s="11">
        <v>0</v>
      </c>
      <c r="F45" s="11">
        <v>0</v>
      </c>
      <c r="G45" s="11">
        <v>0</v>
      </c>
      <c r="H45" s="11">
        <v>733.88567353400003</v>
      </c>
      <c r="I45" s="11">
        <v>1208.5028804440001</v>
      </c>
      <c r="J45" s="11">
        <v>0</v>
      </c>
      <c r="K45" s="11">
        <v>0</v>
      </c>
      <c r="L45" s="11">
        <v>850.093175105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278.35054213400002</v>
      </c>
      <c r="S45" s="11">
        <v>4.5049732689999997</v>
      </c>
      <c r="T45" s="11">
        <v>0</v>
      </c>
      <c r="U45" s="11">
        <v>0</v>
      </c>
      <c r="V45" s="11">
        <v>79.398441047000006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20.703993518000001</v>
      </c>
      <c r="AC45" s="11">
        <v>5.5791282249999998</v>
      </c>
      <c r="AD45" s="11">
        <v>0</v>
      </c>
      <c r="AE45" s="11">
        <v>0</v>
      </c>
      <c r="AF45" s="11">
        <v>59.438345265000002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1.102358612</v>
      </c>
      <c r="AM45" s="11">
        <v>0.51715047300000005</v>
      </c>
      <c r="AN45" s="11">
        <v>0</v>
      </c>
      <c r="AO45" s="11">
        <v>0</v>
      </c>
      <c r="AP45" s="11">
        <v>0.98271757800000004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4834.0714022100001</v>
      </c>
      <c r="AW45" s="11">
        <v>445.88432227599998</v>
      </c>
      <c r="AX45" s="11">
        <v>0</v>
      </c>
      <c r="AY45" s="11">
        <v>1.8928483999999999E-2</v>
      </c>
      <c r="AZ45" s="11">
        <v>3885.173918253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1619.714442516</v>
      </c>
      <c r="BG45" s="11">
        <v>67.197244694999995</v>
      </c>
      <c r="BH45" s="11">
        <v>0</v>
      </c>
      <c r="BI45" s="11">
        <v>0</v>
      </c>
      <c r="BJ45" s="11">
        <v>456.28667084699998</v>
      </c>
      <c r="BK45" s="12">
        <f t="shared" ref="BK45:BK62" si="9">SUM(C45:BJ45)</f>
        <v>14571.537611152002</v>
      </c>
    </row>
    <row r="46" spans="1:63" ht="13" x14ac:dyDescent="0.3">
      <c r="A46" s="10"/>
      <c r="B46" s="44" t="s">
        <v>53</v>
      </c>
      <c r="C46" s="11">
        <v>0</v>
      </c>
      <c r="D46" s="11">
        <v>1.483210334</v>
      </c>
      <c r="E46" s="11">
        <v>0</v>
      </c>
      <c r="F46" s="11">
        <v>0</v>
      </c>
      <c r="G46" s="11">
        <v>0</v>
      </c>
      <c r="H46" s="11">
        <v>25.177445809000002</v>
      </c>
      <c r="I46" s="11">
        <v>30.206670825</v>
      </c>
      <c r="J46" s="11">
        <v>0</v>
      </c>
      <c r="K46" s="11">
        <v>0</v>
      </c>
      <c r="L46" s="11">
        <v>18.915908112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13.393865965</v>
      </c>
      <c r="S46" s="11">
        <v>6.5399778000000006E-2</v>
      </c>
      <c r="T46" s="11">
        <v>0</v>
      </c>
      <c r="U46" s="11">
        <v>0</v>
      </c>
      <c r="V46" s="11">
        <v>2.5437958090000001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0.52992024199999999</v>
      </c>
      <c r="AC46" s="11">
        <v>0</v>
      </c>
      <c r="AD46" s="11">
        <v>0</v>
      </c>
      <c r="AE46" s="11">
        <v>0</v>
      </c>
      <c r="AF46" s="11">
        <v>2.9817121700000002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2.6565042000000001E-2</v>
      </c>
      <c r="AM46" s="11">
        <v>0</v>
      </c>
      <c r="AN46" s="11">
        <v>0</v>
      </c>
      <c r="AO46" s="11">
        <v>0</v>
      </c>
      <c r="AP46" s="11">
        <v>5.9660400000000004E-4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16.038795500999999</v>
      </c>
      <c r="AW46" s="11">
        <v>0.85021604299999998</v>
      </c>
      <c r="AX46" s="11">
        <v>0</v>
      </c>
      <c r="AY46" s="11">
        <v>0</v>
      </c>
      <c r="AZ46" s="11">
        <v>23.541041763999999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5.3074122470000002</v>
      </c>
      <c r="BG46" s="11">
        <v>0.35973298300000001</v>
      </c>
      <c r="BH46" s="11">
        <v>0</v>
      </c>
      <c r="BI46" s="11">
        <v>0</v>
      </c>
      <c r="BJ46" s="11">
        <v>2.9581151399999999</v>
      </c>
      <c r="BK46" s="12">
        <f t="shared" si="9"/>
        <v>144.38040436799997</v>
      </c>
    </row>
    <row r="47" spans="1:63" ht="13" x14ac:dyDescent="0.3">
      <c r="A47" s="10"/>
      <c r="B47" s="44" t="s">
        <v>54</v>
      </c>
      <c r="C47" s="11">
        <v>0</v>
      </c>
      <c r="D47" s="11">
        <v>1.2934119930000001</v>
      </c>
      <c r="E47" s="11">
        <v>0</v>
      </c>
      <c r="F47" s="11">
        <v>0</v>
      </c>
      <c r="G47" s="11">
        <v>0</v>
      </c>
      <c r="H47" s="11">
        <v>11.563930324999999</v>
      </c>
      <c r="I47" s="11">
        <v>673.86017031799997</v>
      </c>
      <c r="J47" s="11">
        <v>0</v>
      </c>
      <c r="K47" s="11">
        <v>0</v>
      </c>
      <c r="L47" s="11">
        <v>276.67020918399999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3.5923182979999999</v>
      </c>
      <c r="S47" s="11">
        <v>39.366793031999997</v>
      </c>
      <c r="T47" s="11">
        <v>0</v>
      </c>
      <c r="U47" s="11">
        <v>0</v>
      </c>
      <c r="V47" s="11">
        <v>10.412822315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1.0335414709999999</v>
      </c>
      <c r="AC47" s="11">
        <v>60.101542836</v>
      </c>
      <c r="AD47" s="11">
        <v>0</v>
      </c>
      <c r="AE47" s="11">
        <v>0</v>
      </c>
      <c r="AF47" s="11">
        <v>558.05815960200005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8.4528754999999997E-2</v>
      </c>
      <c r="AM47" s="11">
        <v>1.6838791070000001</v>
      </c>
      <c r="AN47" s="11">
        <v>0</v>
      </c>
      <c r="AO47" s="11">
        <v>0</v>
      </c>
      <c r="AP47" s="11">
        <v>7.5598411629999998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94.874209772</v>
      </c>
      <c r="AW47" s="11">
        <v>118.47999535700001</v>
      </c>
      <c r="AX47" s="11">
        <v>0</v>
      </c>
      <c r="AY47" s="11">
        <v>0</v>
      </c>
      <c r="AZ47" s="11">
        <v>569.11237042599998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49.031240423</v>
      </c>
      <c r="BG47" s="11">
        <v>31.028656760000001</v>
      </c>
      <c r="BH47" s="11">
        <v>0</v>
      </c>
      <c r="BI47" s="11">
        <v>0</v>
      </c>
      <c r="BJ47" s="11">
        <v>63.335143039000002</v>
      </c>
      <c r="BK47" s="12">
        <f t="shared" si="9"/>
        <v>2571.1427641760001</v>
      </c>
    </row>
    <row r="48" spans="1:63" ht="13" x14ac:dyDescent="0.3">
      <c r="A48" s="10"/>
      <c r="B48" s="44" t="s">
        <v>55</v>
      </c>
      <c r="C48" s="11">
        <v>0</v>
      </c>
      <c r="D48" s="11">
        <v>5.3122338520000003</v>
      </c>
      <c r="E48" s="11">
        <v>0</v>
      </c>
      <c r="F48" s="11">
        <v>0</v>
      </c>
      <c r="G48" s="11">
        <v>0</v>
      </c>
      <c r="H48" s="11">
        <v>245.73873698</v>
      </c>
      <c r="I48" s="11">
        <v>2.4019320080000002</v>
      </c>
      <c r="J48" s="11">
        <v>0</v>
      </c>
      <c r="K48" s="11">
        <v>0</v>
      </c>
      <c r="L48" s="11">
        <v>152.50841700300001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111.440123015</v>
      </c>
      <c r="S48" s="11">
        <v>9.1223075000000001E-2</v>
      </c>
      <c r="T48" s="11">
        <v>0</v>
      </c>
      <c r="U48" s="11">
        <v>0</v>
      </c>
      <c r="V48" s="11">
        <v>20.064240173999998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15.289634262</v>
      </c>
      <c r="AC48" s="11">
        <v>2.1301577379999999</v>
      </c>
      <c r="AD48" s="11">
        <v>0</v>
      </c>
      <c r="AE48" s="11">
        <v>0</v>
      </c>
      <c r="AF48" s="11">
        <v>15.469691645999999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0.87545064100000003</v>
      </c>
      <c r="AM48" s="11">
        <v>6.0248460000000004E-3</v>
      </c>
      <c r="AN48" s="11">
        <v>0</v>
      </c>
      <c r="AO48" s="11">
        <v>0</v>
      </c>
      <c r="AP48" s="11">
        <v>1.5044933069999999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789.93216650099998</v>
      </c>
      <c r="AW48" s="11">
        <v>36.542106466</v>
      </c>
      <c r="AX48" s="11">
        <v>0</v>
      </c>
      <c r="AY48" s="11">
        <v>0</v>
      </c>
      <c r="AZ48" s="11">
        <v>492.10216859600001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311.35255186699999</v>
      </c>
      <c r="BG48" s="11">
        <v>12.962378218</v>
      </c>
      <c r="BH48" s="11">
        <v>0</v>
      </c>
      <c r="BI48" s="11">
        <v>0</v>
      </c>
      <c r="BJ48" s="11">
        <v>70.068411775000001</v>
      </c>
      <c r="BK48" s="12">
        <f t="shared" si="9"/>
        <v>2285.7921419700001</v>
      </c>
    </row>
    <row r="49" spans="1:63" ht="13" x14ac:dyDescent="0.3">
      <c r="A49" s="10"/>
      <c r="B49" s="44" t="s">
        <v>56</v>
      </c>
      <c r="C49" s="11">
        <v>0</v>
      </c>
      <c r="D49" s="11">
        <v>2.6762046929999999</v>
      </c>
      <c r="E49" s="11">
        <v>0</v>
      </c>
      <c r="F49" s="11">
        <v>0</v>
      </c>
      <c r="G49" s="11">
        <v>0</v>
      </c>
      <c r="H49" s="11">
        <v>36.655122601000002</v>
      </c>
      <c r="I49" s="11">
        <v>13.078344993</v>
      </c>
      <c r="J49" s="11">
        <v>0</v>
      </c>
      <c r="K49" s="11">
        <v>0</v>
      </c>
      <c r="L49" s="11">
        <v>26.121394398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16.793868182000001</v>
      </c>
      <c r="S49" s="11">
        <v>8.7133790000000003E-3</v>
      </c>
      <c r="T49" s="11">
        <v>0</v>
      </c>
      <c r="U49" s="11">
        <v>0</v>
      </c>
      <c r="V49" s="11">
        <v>4.0538154190000002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43.800755432999999</v>
      </c>
      <c r="AC49" s="11">
        <v>1.2152275480000001</v>
      </c>
      <c r="AD49" s="11">
        <v>0</v>
      </c>
      <c r="AE49" s="11">
        <v>0</v>
      </c>
      <c r="AF49" s="11">
        <v>306.78537819299999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2.3268029210000001</v>
      </c>
      <c r="AM49" s="11">
        <v>0</v>
      </c>
      <c r="AN49" s="11">
        <v>0</v>
      </c>
      <c r="AO49" s="11">
        <v>0</v>
      </c>
      <c r="AP49" s="11">
        <v>11.82097574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336.02550560499998</v>
      </c>
      <c r="AW49" s="11">
        <v>50.351842716</v>
      </c>
      <c r="AX49" s="11">
        <v>0</v>
      </c>
      <c r="AY49" s="11">
        <v>0</v>
      </c>
      <c r="AZ49" s="11">
        <v>575.35639995600002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129.75771144000001</v>
      </c>
      <c r="BG49" s="11">
        <v>14.744231027</v>
      </c>
      <c r="BH49" s="11">
        <v>0</v>
      </c>
      <c r="BI49" s="11">
        <v>0</v>
      </c>
      <c r="BJ49" s="11">
        <v>65.838548200999995</v>
      </c>
      <c r="BK49" s="12">
        <f t="shared" si="9"/>
        <v>1637.4108424450001</v>
      </c>
    </row>
    <row r="50" spans="1:63" ht="13" x14ac:dyDescent="0.3">
      <c r="A50" s="10"/>
      <c r="B50" s="44" t="s">
        <v>57</v>
      </c>
      <c r="C50" s="11">
        <v>0</v>
      </c>
      <c r="D50" s="11">
        <v>2.389037633</v>
      </c>
      <c r="E50" s="11">
        <v>0</v>
      </c>
      <c r="F50" s="11">
        <v>0</v>
      </c>
      <c r="G50" s="11">
        <v>0</v>
      </c>
      <c r="H50" s="11">
        <v>26.662108060000001</v>
      </c>
      <c r="I50" s="11">
        <v>5.0250845929999999</v>
      </c>
      <c r="J50" s="11">
        <v>0</v>
      </c>
      <c r="K50" s="11">
        <v>0</v>
      </c>
      <c r="L50" s="11">
        <v>33.121415880999997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7.8059384429999996</v>
      </c>
      <c r="S50" s="11">
        <v>7.4826686789999997</v>
      </c>
      <c r="T50" s="11">
        <v>0</v>
      </c>
      <c r="U50" s="11">
        <v>0</v>
      </c>
      <c r="V50" s="11">
        <v>11.94786453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1.753616936</v>
      </c>
      <c r="AC50" s="11">
        <v>0</v>
      </c>
      <c r="AD50" s="11">
        <v>0</v>
      </c>
      <c r="AE50" s="11">
        <v>0</v>
      </c>
      <c r="AF50" s="11">
        <v>28.064353947000001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0.31772516899999997</v>
      </c>
      <c r="AM50" s="11">
        <v>0.40529347799999998</v>
      </c>
      <c r="AN50" s="11">
        <v>0</v>
      </c>
      <c r="AO50" s="11">
        <v>0</v>
      </c>
      <c r="AP50" s="11">
        <v>0.35208804300000002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233.418191495</v>
      </c>
      <c r="AW50" s="11">
        <v>128.231742161</v>
      </c>
      <c r="AX50" s="11">
        <v>0</v>
      </c>
      <c r="AY50" s="11">
        <v>0</v>
      </c>
      <c r="AZ50" s="11">
        <v>812.27054512699999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75.417133015000005</v>
      </c>
      <c r="BG50" s="11">
        <v>7.1225438099999998</v>
      </c>
      <c r="BH50" s="11">
        <v>0</v>
      </c>
      <c r="BI50" s="11">
        <v>0</v>
      </c>
      <c r="BJ50" s="11">
        <v>115.41132936299999</v>
      </c>
      <c r="BK50" s="12">
        <f t="shared" si="9"/>
        <v>1497.198680363</v>
      </c>
    </row>
    <row r="51" spans="1:63" ht="13" x14ac:dyDescent="0.3">
      <c r="A51" s="10"/>
      <c r="B51" s="44" t="s">
        <v>58</v>
      </c>
      <c r="C51" s="11">
        <v>0</v>
      </c>
      <c r="D51" s="11">
        <v>3.3199942689999999</v>
      </c>
      <c r="E51" s="11">
        <v>0</v>
      </c>
      <c r="F51" s="11">
        <v>0</v>
      </c>
      <c r="G51" s="11">
        <v>0</v>
      </c>
      <c r="H51" s="11">
        <v>76.114390100999998</v>
      </c>
      <c r="I51" s="11">
        <v>38.160990562999999</v>
      </c>
      <c r="J51" s="11">
        <v>0</v>
      </c>
      <c r="K51" s="11">
        <v>0</v>
      </c>
      <c r="L51" s="11">
        <v>38.064442987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27.797290585999999</v>
      </c>
      <c r="S51" s="11">
        <v>2.0751628229999999</v>
      </c>
      <c r="T51" s="11">
        <v>0</v>
      </c>
      <c r="U51" s="11">
        <v>0</v>
      </c>
      <c r="V51" s="11">
        <v>6.533096274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74.956315321999995</v>
      </c>
      <c r="AC51" s="11">
        <v>1.414224699</v>
      </c>
      <c r="AD51" s="11">
        <v>0</v>
      </c>
      <c r="AE51" s="11">
        <v>0</v>
      </c>
      <c r="AF51" s="11">
        <v>187.907377145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5.3586777970000004</v>
      </c>
      <c r="AM51" s="11">
        <v>1.6406804180000001</v>
      </c>
      <c r="AN51" s="11">
        <v>0</v>
      </c>
      <c r="AO51" s="11">
        <v>0</v>
      </c>
      <c r="AP51" s="11">
        <v>5.7417006270000002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586.80237895899995</v>
      </c>
      <c r="AW51" s="11">
        <v>95.226054926000003</v>
      </c>
      <c r="AX51" s="11">
        <v>0</v>
      </c>
      <c r="AY51" s="11">
        <v>0</v>
      </c>
      <c r="AZ51" s="11">
        <v>405.31077116699998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174.33122047500001</v>
      </c>
      <c r="BG51" s="11">
        <v>11.466087091</v>
      </c>
      <c r="BH51" s="11">
        <v>0</v>
      </c>
      <c r="BI51" s="11">
        <v>0</v>
      </c>
      <c r="BJ51" s="11">
        <v>43.090389369999997</v>
      </c>
      <c r="BK51" s="12">
        <f t="shared" si="9"/>
        <v>1785.3112455989997</v>
      </c>
    </row>
    <row r="52" spans="1:63" ht="13" x14ac:dyDescent="0.3">
      <c r="A52" s="10"/>
      <c r="B52" s="44" t="s">
        <v>59</v>
      </c>
      <c r="C52" s="11">
        <v>0</v>
      </c>
      <c r="D52" s="11">
        <v>6.4114387410000004</v>
      </c>
      <c r="E52" s="11">
        <v>0</v>
      </c>
      <c r="F52" s="11">
        <v>0</v>
      </c>
      <c r="G52" s="11">
        <v>0</v>
      </c>
      <c r="H52" s="11">
        <v>94.762018134000002</v>
      </c>
      <c r="I52" s="11">
        <v>157.39573478599999</v>
      </c>
      <c r="J52" s="11">
        <v>0</v>
      </c>
      <c r="K52" s="11">
        <v>0</v>
      </c>
      <c r="L52" s="11">
        <v>447.39755370699999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35.417828526999998</v>
      </c>
      <c r="S52" s="11">
        <v>7.1206883730000001</v>
      </c>
      <c r="T52" s="11">
        <v>0</v>
      </c>
      <c r="U52" s="11">
        <v>0</v>
      </c>
      <c r="V52" s="11">
        <v>23.546490383999998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47.969448602999996</v>
      </c>
      <c r="AC52" s="11">
        <v>9.5165433129999997</v>
      </c>
      <c r="AD52" s="11">
        <v>0</v>
      </c>
      <c r="AE52" s="11">
        <v>0</v>
      </c>
      <c r="AF52" s="11">
        <v>314.05740903700001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2.5191979510000002</v>
      </c>
      <c r="AM52" s="11">
        <v>0.52051954700000003</v>
      </c>
      <c r="AN52" s="11">
        <v>0</v>
      </c>
      <c r="AO52" s="11">
        <v>0</v>
      </c>
      <c r="AP52" s="11">
        <v>8.9644356639999998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1209.9068942639999</v>
      </c>
      <c r="AW52" s="11">
        <v>178.71464444200001</v>
      </c>
      <c r="AX52" s="11">
        <v>0</v>
      </c>
      <c r="AY52" s="11">
        <v>0</v>
      </c>
      <c r="AZ52" s="11">
        <v>1443.280441245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437.04014470200002</v>
      </c>
      <c r="BG52" s="11">
        <v>29.968843029999999</v>
      </c>
      <c r="BH52" s="11">
        <v>0</v>
      </c>
      <c r="BI52" s="11">
        <v>0</v>
      </c>
      <c r="BJ52" s="11">
        <v>220.90208682400001</v>
      </c>
      <c r="BK52" s="12">
        <f t="shared" si="9"/>
        <v>4675.4123612740004</v>
      </c>
    </row>
    <row r="53" spans="1:63" ht="13" x14ac:dyDescent="0.3">
      <c r="A53" s="10"/>
      <c r="B53" s="44" t="s">
        <v>60</v>
      </c>
      <c r="C53" s="11">
        <v>0</v>
      </c>
      <c r="D53" s="11">
        <v>2.220342</v>
      </c>
      <c r="E53" s="11">
        <v>0</v>
      </c>
      <c r="F53" s="11">
        <v>0</v>
      </c>
      <c r="G53" s="11">
        <v>0</v>
      </c>
      <c r="H53" s="11">
        <v>29.635254414999999</v>
      </c>
      <c r="I53" s="11">
        <v>1.6908235229999999</v>
      </c>
      <c r="J53" s="11">
        <v>0</v>
      </c>
      <c r="K53" s="11">
        <v>0</v>
      </c>
      <c r="L53" s="11">
        <v>20.02958533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10.508614451</v>
      </c>
      <c r="S53" s="11">
        <v>0.45558900000000002</v>
      </c>
      <c r="T53" s="11">
        <v>0</v>
      </c>
      <c r="U53" s="11">
        <v>0</v>
      </c>
      <c r="V53" s="11">
        <v>3.1368868120000002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0.90127899199999995</v>
      </c>
      <c r="AC53" s="11">
        <v>0</v>
      </c>
      <c r="AD53" s="11">
        <v>0</v>
      </c>
      <c r="AE53" s="11">
        <v>0</v>
      </c>
      <c r="AF53" s="11">
        <v>2.2712058480000001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3.9621643999999998E-2</v>
      </c>
      <c r="AM53" s="11">
        <v>0</v>
      </c>
      <c r="AN53" s="11">
        <v>0</v>
      </c>
      <c r="AO53" s="11">
        <v>0</v>
      </c>
      <c r="AP53" s="11">
        <v>4.5385667999999997E-2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387.69872656899997</v>
      </c>
      <c r="AW53" s="11">
        <v>37.318380404000003</v>
      </c>
      <c r="AX53" s="11">
        <v>0</v>
      </c>
      <c r="AY53" s="11">
        <v>0</v>
      </c>
      <c r="AZ53" s="11">
        <v>385.08060492800001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159.39697275099999</v>
      </c>
      <c r="BG53" s="11">
        <v>2.5025900829999999</v>
      </c>
      <c r="BH53" s="11">
        <v>0</v>
      </c>
      <c r="BI53" s="11">
        <v>0</v>
      </c>
      <c r="BJ53" s="11">
        <v>54.807881563999999</v>
      </c>
      <c r="BK53" s="12">
        <f t="shared" si="9"/>
        <v>1097.7397439819999</v>
      </c>
    </row>
    <row r="54" spans="1:63" ht="13" x14ac:dyDescent="0.3">
      <c r="A54" s="10"/>
      <c r="B54" s="48" t="s">
        <v>61</v>
      </c>
      <c r="C54" s="11">
        <v>0</v>
      </c>
      <c r="D54" s="11">
        <v>3.58996754</v>
      </c>
      <c r="E54" s="11">
        <v>0</v>
      </c>
      <c r="F54" s="11">
        <v>0</v>
      </c>
      <c r="G54" s="11">
        <v>0</v>
      </c>
      <c r="H54" s="11">
        <v>18.452314868999999</v>
      </c>
      <c r="I54" s="11">
        <v>5.3871425869999996</v>
      </c>
      <c r="J54" s="11">
        <v>0</v>
      </c>
      <c r="K54" s="11">
        <v>0</v>
      </c>
      <c r="L54" s="11">
        <v>36.366055584000001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11.519246838999999</v>
      </c>
      <c r="S54" s="11">
        <v>20.187202263</v>
      </c>
      <c r="T54" s="11">
        <v>0</v>
      </c>
      <c r="U54" s="11">
        <v>0</v>
      </c>
      <c r="V54" s="11">
        <v>5.0543468899999997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15.660805572999999</v>
      </c>
      <c r="AC54" s="11">
        <v>8.5350990590000002</v>
      </c>
      <c r="AD54" s="11">
        <v>0</v>
      </c>
      <c r="AE54" s="11">
        <v>0</v>
      </c>
      <c r="AF54" s="11">
        <v>677.13748653799996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1.523998942</v>
      </c>
      <c r="AM54" s="11">
        <v>4.1172730340000001</v>
      </c>
      <c r="AN54" s="11">
        <v>0</v>
      </c>
      <c r="AO54" s="11">
        <v>0</v>
      </c>
      <c r="AP54" s="11">
        <v>30.743207029000001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219.56834832499999</v>
      </c>
      <c r="AW54" s="11">
        <v>187.240261538</v>
      </c>
      <c r="AX54" s="11">
        <v>5.0240904000000003E-2</v>
      </c>
      <c r="AY54" s="11">
        <v>0</v>
      </c>
      <c r="AZ54" s="11">
        <v>1074.7257028368999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131.73460507799999</v>
      </c>
      <c r="BG54" s="11">
        <v>25.693698297000001</v>
      </c>
      <c r="BH54" s="11">
        <v>0.224052996</v>
      </c>
      <c r="BI54" s="11">
        <v>0</v>
      </c>
      <c r="BJ54" s="11">
        <v>282.76694555099999</v>
      </c>
      <c r="BK54" s="12">
        <f t="shared" si="9"/>
        <v>2760.2780022729003</v>
      </c>
    </row>
    <row r="55" spans="1:63" ht="13" x14ac:dyDescent="0.3">
      <c r="A55" s="10"/>
      <c r="B55" s="49" t="s">
        <v>62</v>
      </c>
      <c r="C55" s="11">
        <v>0</v>
      </c>
      <c r="D55" s="11">
        <v>9.4026878269999994</v>
      </c>
      <c r="E55" s="11">
        <v>0</v>
      </c>
      <c r="F55" s="11">
        <v>0</v>
      </c>
      <c r="G55" s="11">
        <v>0</v>
      </c>
      <c r="H55" s="11">
        <v>213.80779536099999</v>
      </c>
      <c r="I55" s="11">
        <v>28.727272231000001</v>
      </c>
      <c r="J55" s="11">
        <v>0</v>
      </c>
      <c r="K55" s="11">
        <v>0</v>
      </c>
      <c r="L55" s="11">
        <v>110.726255385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57.063354369999999</v>
      </c>
      <c r="S55" s="11">
        <v>4.9330413120000003</v>
      </c>
      <c r="T55" s="11">
        <v>0</v>
      </c>
      <c r="U55" s="11">
        <v>0</v>
      </c>
      <c r="V55" s="11">
        <v>16.980481893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116.16465743400001</v>
      </c>
      <c r="AC55" s="11">
        <v>2.2588686330000001</v>
      </c>
      <c r="AD55" s="11">
        <v>0</v>
      </c>
      <c r="AE55" s="11">
        <v>0</v>
      </c>
      <c r="AF55" s="11">
        <v>202.954793569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10.276908063</v>
      </c>
      <c r="AM55" s="11">
        <v>1.37770258</v>
      </c>
      <c r="AN55" s="11">
        <v>0</v>
      </c>
      <c r="AO55" s="11">
        <v>0</v>
      </c>
      <c r="AP55" s="11">
        <v>10.46776068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2247.0684772029999</v>
      </c>
      <c r="AW55" s="11">
        <v>139.32486147700001</v>
      </c>
      <c r="AX55" s="11">
        <v>0</v>
      </c>
      <c r="AY55" s="11">
        <v>0</v>
      </c>
      <c r="AZ55" s="11">
        <v>1342.1460783949999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503.79921349300002</v>
      </c>
      <c r="BG55" s="11">
        <v>41.104762891</v>
      </c>
      <c r="BH55" s="11">
        <v>0.19318291000000001</v>
      </c>
      <c r="BI55" s="11">
        <v>0</v>
      </c>
      <c r="BJ55" s="11">
        <v>156.23453523399999</v>
      </c>
      <c r="BK55" s="12">
        <f t="shared" si="9"/>
        <v>5215.0126909410001</v>
      </c>
    </row>
    <row r="56" spans="1:63" ht="13" x14ac:dyDescent="0.3">
      <c r="A56" s="10"/>
      <c r="B56" s="44" t="s">
        <v>63</v>
      </c>
      <c r="C56" s="11">
        <v>0</v>
      </c>
      <c r="D56" s="11">
        <v>21.589571758000002</v>
      </c>
      <c r="E56" s="11">
        <v>0</v>
      </c>
      <c r="F56" s="11">
        <v>0</v>
      </c>
      <c r="G56" s="11">
        <v>0</v>
      </c>
      <c r="H56" s="11">
        <v>1895.1685369700001</v>
      </c>
      <c r="I56" s="11">
        <v>74.008942578000003</v>
      </c>
      <c r="J56" s="11">
        <v>0</v>
      </c>
      <c r="K56" s="11">
        <v>0</v>
      </c>
      <c r="L56" s="11">
        <v>706.86979277600005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1083.656302034</v>
      </c>
      <c r="S56" s="11">
        <v>10.069970499</v>
      </c>
      <c r="T56" s="11">
        <v>0</v>
      </c>
      <c r="U56" s="11">
        <v>0</v>
      </c>
      <c r="V56" s="11">
        <v>165.78062844799999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41.121737731000003</v>
      </c>
      <c r="AC56" s="11">
        <v>4.5909744269999999</v>
      </c>
      <c r="AD56" s="11">
        <v>0</v>
      </c>
      <c r="AE56" s="11">
        <v>0</v>
      </c>
      <c r="AF56" s="11">
        <v>102.925641426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3.9977658260000002</v>
      </c>
      <c r="AM56" s="11">
        <v>8.3715742999999995E-2</v>
      </c>
      <c r="AN56" s="11">
        <v>0</v>
      </c>
      <c r="AO56" s="11">
        <v>0</v>
      </c>
      <c r="AP56" s="11">
        <v>7.3456608289999998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5719.2376395760002</v>
      </c>
      <c r="AW56" s="11">
        <v>173.94075817300001</v>
      </c>
      <c r="AX56" s="11">
        <v>0</v>
      </c>
      <c r="AY56" s="11">
        <v>0</v>
      </c>
      <c r="AZ56" s="11">
        <v>2388.9636330429998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2542.0864006410002</v>
      </c>
      <c r="BG56" s="11">
        <v>33.719013834999998</v>
      </c>
      <c r="BH56" s="11">
        <v>0</v>
      </c>
      <c r="BI56" s="11">
        <v>0</v>
      </c>
      <c r="BJ56" s="11">
        <v>492.09317028300001</v>
      </c>
      <c r="BK56" s="12">
        <f t="shared" si="9"/>
        <v>15467.249856596001</v>
      </c>
    </row>
    <row r="57" spans="1:63" ht="13" x14ac:dyDescent="0.3">
      <c r="A57" s="10"/>
      <c r="B57" s="44" t="s">
        <v>64</v>
      </c>
      <c r="C57" s="11">
        <v>0</v>
      </c>
      <c r="D57" s="11">
        <v>18.661217216000001</v>
      </c>
      <c r="E57" s="11">
        <v>0</v>
      </c>
      <c r="F57" s="11">
        <v>0</v>
      </c>
      <c r="G57" s="11">
        <v>0</v>
      </c>
      <c r="H57" s="11">
        <v>1251.8300001739999</v>
      </c>
      <c r="I57" s="11">
        <v>88.136173088000007</v>
      </c>
      <c r="J57" s="11">
        <v>0</v>
      </c>
      <c r="K57" s="11">
        <v>0</v>
      </c>
      <c r="L57" s="11">
        <v>607.74409760699996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568.184495341</v>
      </c>
      <c r="S57" s="11">
        <v>6.9180043639999997</v>
      </c>
      <c r="T57" s="11">
        <v>0</v>
      </c>
      <c r="U57" s="11">
        <v>0</v>
      </c>
      <c r="V57" s="11">
        <v>100.923927877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22.558753695</v>
      </c>
      <c r="AC57" s="11">
        <v>2.9347613309999998</v>
      </c>
      <c r="AD57" s="11">
        <v>0</v>
      </c>
      <c r="AE57" s="11">
        <v>0</v>
      </c>
      <c r="AF57" s="11">
        <v>457.28957402999998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1.503315183</v>
      </c>
      <c r="AM57" s="11">
        <v>0.91070073600000001</v>
      </c>
      <c r="AN57" s="11">
        <v>0</v>
      </c>
      <c r="AO57" s="11">
        <v>0</v>
      </c>
      <c r="AP57" s="11">
        <v>16.176211298999998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4477.545925507</v>
      </c>
      <c r="AW57" s="11">
        <v>219.989169616</v>
      </c>
      <c r="AX57" s="11">
        <v>1.1358205999999999E-2</v>
      </c>
      <c r="AY57" s="11">
        <v>1.9292172999999999E-2</v>
      </c>
      <c r="AZ57" s="11">
        <v>2680.4293807250001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1661.1994413330001</v>
      </c>
      <c r="BG57" s="11">
        <v>42.406637193000002</v>
      </c>
      <c r="BH57" s="11">
        <v>0</v>
      </c>
      <c r="BI57" s="11">
        <v>0</v>
      </c>
      <c r="BJ57" s="11">
        <v>412.92905988799998</v>
      </c>
      <c r="BK57" s="12">
        <f t="shared" si="9"/>
        <v>12638.301496582</v>
      </c>
    </row>
    <row r="58" spans="1:63" ht="13" x14ac:dyDescent="0.3">
      <c r="A58" s="10"/>
      <c r="B58" s="44" t="s">
        <v>65</v>
      </c>
      <c r="C58" s="11">
        <v>0</v>
      </c>
      <c r="D58" s="11">
        <v>7.1722112999999998</v>
      </c>
      <c r="E58" s="11">
        <v>0</v>
      </c>
      <c r="F58" s="11">
        <v>0</v>
      </c>
      <c r="G58" s="11">
        <v>0</v>
      </c>
      <c r="H58" s="11">
        <v>67.403658329999999</v>
      </c>
      <c r="I58" s="11">
        <v>76.010354657999997</v>
      </c>
      <c r="J58" s="11">
        <v>0</v>
      </c>
      <c r="K58" s="11">
        <v>0</v>
      </c>
      <c r="L58" s="11">
        <v>87.521209053000007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45.027675031999998</v>
      </c>
      <c r="S58" s="11">
        <v>14.73767335</v>
      </c>
      <c r="T58" s="11">
        <v>0</v>
      </c>
      <c r="U58" s="11">
        <v>0</v>
      </c>
      <c r="V58" s="11">
        <v>19.717311494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46.362293850999997</v>
      </c>
      <c r="AC58" s="11">
        <v>7.6421618149999997</v>
      </c>
      <c r="AD58" s="11">
        <v>0</v>
      </c>
      <c r="AE58" s="11">
        <v>0</v>
      </c>
      <c r="AF58" s="11">
        <v>835.32399771500002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3.6554637460000001</v>
      </c>
      <c r="AM58" s="11">
        <v>1.7088505249999999</v>
      </c>
      <c r="AN58" s="11">
        <v>0</v>
      </c>
      <c r="AO58" s="11">
        <v>0</v>
      </c>
      <c r="AP58" s="11">
        <v>29.749734356000001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1023.754071013</v>
      </c>
      <c r="AW58" s="11">
        <v>229.48519274</v>
      </c>
      <c r="AX58" s="11">
        <v>0</v>
      </c>
      <c r="AY58" s="11">
        <v>0</v>
      </c>
      <c r="AZ58" s="11">
        <v>1730.77208174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582.06718784999998</v>
      </c>
      <c r="BG58" s="11">
        <v>48.850948058999997</v>
      </c>
      <c r="BH58" s="11">
        <v>0</v>
      </c>
      <c r="BI58" s="11">
        <v>0</v>
      </c>
      <c r="BJ58" s="11">
        <v>409.80196462599997</v>
      </c>
      <c r="BK58" s="12">
        <f t="shared" si="9"/>
        <v>5266.764041253</v>
      </c>
    </row>
    <row r="59" spans="1:63" ht="13" x14ac:dyDescent="0.3">
      <c r="A59" s="10"/>
      <c r="B59" s="44" t="s">
        <v>66</v>
      </c>
      <c r="C59" s="11">
        <v>0</v>
      </c>
      <c r="D59" s="11">
        <v>8.5795876359999994</v>
      </c>
      <c r="E59" s="11">
        <v>0</v>
      </c>
      <c r="F59" s="11">
        <v>0</v>
      </c>
      <c r="G59" s="11">
        <v>0</v>
      </c>
      <c r="H59" s="11">
        <v>131.70847928200001</v>
      </c>
      <c r="I59" s="11">
        <v>28.666501095000001</v>
      </c>
      <c r="J59" s="11">
        <v>0</v>
      </c>
      <c r="K59" s="11">
        <v>0</v>
      </c>
      <c r="L59" s="11">
        <v>171.75574681200001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36.114689630999997</v>
      </c>
      <c r="S59" s="11">
        <v>0.97550684899999995</v>
      </c>
      <c r="T59" s="11">
        <v>0</v>
      </c>
      <c r="U59" s="11">
        <v>0</v>
      </c>
      <c r="V59" s="11">
        <v>19.235951649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14.200399489</v>
      </c>
      <c r="AC59" s="11">
        <v>0.22639073600000001</v>
      </c>
      <c r="AD59" s="11">
        <v>0</v>
      </c>
      <c r="AE59" s="11">
        <v>0</v>
      </c>
      <c r="AF59" s="11">
        <v>262.76831354400002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1.174194231</v>
      </c>
      <c r="AM59" s="11">
        <v>1.2212534020000001</v>
      </c>
      <c r="AN59" s="11">
        <v>0</v>
      </c>
      <c r="AO59" s="11">
        <v>0</v>
      </c>
      <c r="AP59" s="11">
        <v>14.956402619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1195.7673807000001</v>
      </c>
      <c r="AW59" s="11">
        <v>198.47352860800001</v>
      </c>
      <c r="AX59" s="11">
        <v>1.4066883729999999</v>
      </c>
      <c r="AY59" s="11">
        <v>0</v>
      </c>
      <c r="AZ59" s="11">
        <v>2571.4935786609999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323.41642707300002</v>
      </c>
      <c r="BG59" s="11">
        <v>20.546548737999998</v>
      </c>
      <c r="BH59" s="11">
        <v>0</v>
      </c>
      <c r="BI59" s="11">
        <v>0</v>
      </c>
      <c r="BJ59" s="11">
        <v>328.30350815700001</v>
      </c>
      <c r="BK59" s="12">
        <f t="shared" si="9"/>
        <v>5330.9910772849989</v>
      </c>
    </row>
    <row r="60" spans="1:63" ht="13" x14ac:dyDescent="0.3">
      <c r="A60" s="10"/>
      <c r="B60" s="44" t="s">
        <v>67</v>
      </c>
      <c r="C60" s="11">
        <v>0</v>
      </c>
      <c r="D60" s="11">
        <v>1.078337949</v>
      </c>
      <c r="E60" s="11">
        <v>0</v>
      </c>
      <c r="F60" s="11">
        <v>0</v>
      </c>
      <c r="G60" s="11">
        <v>0</v>
      </c>
      <c r="H60" s="11">
        <v>32.271589351000003</v>
      </c>
      <c r="I60" s="11">
        <v>50.357085251999997</v>
      </c>
      <c r="J60" s="11">
        <v>0</v>
      </c>
      <c r="K60" s="11">
        <v>0</v>
      </c>
      <c r="L60" s="11">
        <v>133.607919133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16.672660459999999</v>
      </c>
      <c r="S60" s="11">
        <v>12.253663961000001</v>
      </c>
      <c r="T60" s="11">
        <v>0</v>
      </c>
      <c r="U60" s="11">
        <v>0</v>
      </c>
      <c r="V60" s="11">
        <v>16.768879254000002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1.5235497520000001</v>
      </c>
      <c r="AC60" s="11">
        <v>3.3456261230000002</v>
      </c>
      <c r="AD60" s="11">
        <v>0</v>
      </c>
      <c r="AE60" s="11">
        <v>0</v>
      </c>
      <c r="AF60" s="11">
        <v>36.577456122000001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0.23344973999999999</v>
      </c>
      <c r="AM60" s="11">
        <v>0</v>
      </c>
      <c r="AN60" s="11">
        <v>0</v>
      </c>
      <c r="AO60" s="11">
        <v>0</v>
      </c>
      <c r="AP60" s="11">
        <v>1.0489876090000001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47.342357610000001</v>
      </c>
      <c r="AW60" s="11">
        <v>90.749527409999999</v>
      </c>
      <c r="AX60" s="11">
        <v>0</v>
      </c>
      <c r="AY60" s="11">
        <v>0</v>
      </c>
      <c r="AZ60" s="11">
        <v>304.12739408200002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17.340298307000001</v>
      </c>
      <c r="BG60" s="11">
        <v>9.4292683670000006</v>
      </c>
      <c r="BH60" s="11">
        <v>0</v>
      </c>
      <c r="BI60" s="11">
        <v>0</v>
      </c>
      <c r="BJ60" s="11">
        <v>72.005456568</v>
      </c>
      <c r="BK60" s="12">
        <f t="shared" si="9"/>
        <v>846.73350704999996</v>
      </c>
    </row>
    <row r="61" spans="1:63" ht="13" x14ac:dyDescent="0.3">
      <c r="A61" s="10"/>
      <c r="B61" s="44" t="s">
        <v>68</v>
      </c>
      <c r="C61" s="25">
        <v>0</v>
      </c>
      <c r="D61" s="25">
        <v>1.4003173339999999</v>
      </c>
      <c r="E61" s="25">
        <v>0</v>
      </c>
      <c r="F61" s="25">
        <v>0</v>
      </c>
      <c r="G61" s="25">
        <v>0</v>
      </c>
      <c r="H61" s="25">
        <v>35.344020872000002</v>
      </c>
      <c r="I61" s="25">
        <v>53.535859180999999</v>
      </c>
      <c r="J61" s="25">
        <v>0</v>
      </c>
      <c r="K61" s="25">
        <v>0</v>
      </c>
      <c r="L61" s="25">
        <v>38.283328296999997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18.932146371999998</v>
      </c>
      <c r="S61" s="25">
        <v>3.0476692679999999</v>
      </c>
      <c r="T61" s="25">
        <v>0</v>
      </c>
      <c r="U61" s="25">
        <v>0</v>
      </c>
      <c r="V61" s="25">
        <v>5.4424414299999997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13.070298967999999</v>
      </c>
      <c r="AC61" s="25">
        <v>2.9793415109999999</v>
      </c>
      <c r="AD61" s="25">
        <v>0</v>
      </c>
      <c r="AE61" s="25">
        <v>0</v>
      </c>
      <c r="AF61" s="25">
        <v>112.046127834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0.47889495700000001</v>
      </c>
      <c r="AM61" s="25">
        <v>0.41070343199999998</v>
      </c>
      <c r="AN61" s="25">
        <v>0</v>
      </c>
      <c r="AO61" s="25">
        <v>0</v>
      </c>
      <c r="AP61" s="25">
        <v>2.28419872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28.430847107999998</v>
      </c>
      <c r="AW61" s="25">
        <v>3.1626627100000002</v>
      </c>
      <c r="AX61" s="25">
        <v>0</v>
      </c>
      <c r="AY61" s="25">
        <v>0</v>
      </c>
      <c r="AZ61" s="25">
        <v>44.934004747000003</v>
      </c>
      <c r="BA61" s="25">
        <v>0</v>
      </c>
      <c r="BB61" s="25">
        <v>0</v>
      </c>
      <c r="BC61" s="25">
        <v>0</v>
      </c>
      <c r="BD61" s="25">
        <v>0</v>
      </c>
      <c r="BE61" s="25">
        <v>0</v>
      </c>
      <c r="BF61" s="25">
        <v>8.8347333540000008</v>
      </c>
      <c r="BG61" s="25">
        <v>0.17847973</v>
      </c>
      <c r="BH61" s="25">
        <v>0</v>
      </c>
      <c r="BI61" s="25">
        <v>0</v>
      </c>
      <c r="BJ61" s="25">
        <v>3.8755418869999998</v>
      </c>
      <c r="BK61" s="12">
        <f t="shared" si="9"/>
        <v>376.67161771200006</v>
      </c>
    </row>
    <row r="62" spans="1:63" ht="13" x14ac:dyDescent="0.3">
      <c r="A62" s="10"/>
      <c r="B62" s="50" t="s">
        <v>69</v>
      </c>
      <c r="C62" s="26">
        <v>0</v>
      </c>
      <c r="D62" s="26">
        <v>2.3449253749999999</v>
      </c>
      <c r="E62" s="26">
        <v>0</v>
      </c>
      <c r="F62" s="26">
        <v>0</v>
      </c>
      <c r="G62" s="26">
        <v>0</v>
      </c>
      <c r="H62" s="26">
        <v>14.684216620000001</v>
      </c>
      <c r="I62" s="26">
        <v>7.2305132629999997</v>
      </c>
      <c r="J62" s="26">
        <v>0</v>
      </c>
      <c r="K62" s="26">
        <v>0</v>
      </c>
      <c r="L62" s="26">
        <v>74.005069942000006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9.4626778330000008</v>
      </c>
      <c r="S62" s="26">
        <v>5.05363761</v>
      </c>
      <c r="T62" s="26">
        <v>0</v>
      </c>
      <c r="U62" s="26">
        <v>0</v>
      </c>
      <c r="V62" s="26">
        <v>4.0909419570000001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16.682343898999999</v>
      </c>
      <c r="AC62" s="26">
        <v>4.2942260860000001</v>
      </c>
      <c r="AD62" s="26">
        <v>0</v>
      </c>
      <c r="AE62" s="26">
        <v>0</v>
      </c>
      <c r="AF62" s="26">
        <v>509.53866457800001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1.7757185579999999</v>
      </c>
      <c r="AM62" s="26">
        <v>1.9821048269999999</v>
      </c>
      <c r="AN62" s="26">
        <v>0</v>
      </c>
      <c r="AO62" s="26">
        <v>0</v>
      </c>
      <c r="AP62" s="26">
        <v>23.546389401999999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181.28885752400001</v>
      </c>
      <c r="AW62" s="26">
        <v>103.52312460900001</v>
      </c>
      <c r="AX62" s="26">
        <v>0</v>
      </c>
      <c r="AY62" s="26">
        <v>0</v>
      </c>
      <c r="AZ62" s="26">
        <v>477.24443363099999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94.788133873999996</v>
      </c>
      <c r="BG62" s="26">
        <v>7.3368035389999999</v>
      </c>
      <c r="BH62" s="26">
        <v>0</v>
      </c>
      <c r="BI62" s="26">
        <v>0</v>
      </c>
      <c r="BJ62" s="26">
        <v>96.840766200000004</v>
      </c>
      <c r="BK62" s="12">
        <f t="shared" si="9"/>
        <v>1635.713549327</v>
      </c>
    </row>
    <row r="63" spans="1:63" ht="13" x14ac:dyDescent="0.3">
      <c r="A63" s="10"/>
      <c r="B63" s="22" t="s">
        <v>132</v>
      </c>
      <c r="C63" s="26">
        <v>0</v>
      </c>
      <c r="D63" s="26">
        <v>2.4139322299999999</v>
      </c>
      <c r="E63" s="26">
        <v>0</v>
      </c>
      <c r="F63" s="26">
        <v>0</v>
      </c>
      <c r="G63" s="26">
        <v>0</v>
      </c>
      <c r="H63" s="26">
        <v>23.200379587</v>
      </c>
      <c r="I63" s="26">
        <v>9.9182185690000004</v>
      </c>
      <c r="J63" s="26">
        <v>39.187949281000002</v>
      </c>
      <c r="K63" s="26">
        <v>0</v>
      </c>
      <c r="L63" s="26">
        <v>16.997876798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16.339216920999998</v>
      </c>
      <c r="S63" s="26">
        <v>4.39476376</v>
      </c>
      <c r="T63" s="26">
        <v>0</v>
      </c>
      <c r="U63" s="26">
        <v>0</v>
      </c>
      <c r="V63" s="26">
        <v>3.3810674000000001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16.492198787</v>
      </c>
      <c r="AC63" s="26">
        <v>1.947282231</v>
      </c>
      <c r="AD63" s="26">
        <v>0</v>
      </c>
      <c r="AE63" s="26">
        <v>0</v>
      </c>
      <c r="AF63" s="26">
        <v>277.302117146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1.4131536849999999</v>
      </c>
      <c r="AM63" s="26">
        <v>2.2756637710000001</v>
      </c>
      <c r="AN63" s="26">
        <v>0</v>
      </c>
      <c r="AO63" s="26">
        <v>0</v>
      </c>
      <c r="AP63" s="26">
        <v>14.896733293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161.397661685</v>
      </c>
      <c r="AW63" s="26">
        <v>38.124456664</v>
      </c>
      <c r="AX63" s="26">
        <v>0</v>
      </c>
      <c r="AY63" s="26">
        <v>0</v>
      </c>
      <c r="AZ63" s="26">
        <v>330.39069620999999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105.16537104299999</v>
      </c>
      <c r="BG63" s="26">
        <v>10.544792564</v>
      </c>
      <c r="BH63" s="26">
        <v>4.7896086999999997E-2</v>
      </c>
      <c r="BI63" s="26">
        <v>0</v>
      </c>
      <c r="BJ63" s="26">
        <v>86.388348531999995</v>
      </c>
      <c r="BK63" s="12">
        <f>SUM(C63:BJ63)</f>
        <v>1162.2197762440003</v>
      </c>
    </row>
    <row r="64" spans="1:63" ht="13" x14ac:dyDescent="0.3">
      <c r="A64" s="10"/>
      <c r="B64" s="44" t="s">
        <v>134</v>
      </c>
      <c r="C64" s="59">
        <v>0</v>
      </c>
      <c r="D64" s="59">
        <v>1.161654628</v>
      </c>
      <c r="E64" s="59">
        <v>0</v>
      </c>
      <c r="F64" s="59">
        <v>0</v>
      </c>
      <c r="G64" s="59">
        <v>0</v>
      </c>
      <c r="H64" s="59">
        <v>4.568640469</v>
      </c>
      <c r="I64" s="59">
        <v>0.76809512800000002</v>
      </c>
      <c r="J64" s="59">
        <v>0</v>
      </c>
      <c r="K64" s="59">
        <v>0</v>
      </c>
      <c r="L64" s="59">
        <v>5.031305111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2.910077587</v>
      </c>
      <c r="S64" s="59">
        <v>4.744142632</v>
      </c>
      <c r="T64" s="59">
        <v>0</v>
      </c>
      <c r="U64" s="59">
        <v>0</v>
      </c>
      <c r="V64" s="59">
        <v>2.2062091869999998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12.32541241</v>
      </c>
      <c r="AC64" s="59">
        <v>2.3161433659999999</v>
      </c>
      <c r="AD64" s="59">
        <v>0</v>
      </c>
      <c r="AE64" s="59">
        <v>0</v>
      </c>
      <c r="AF64" s="59">
        <v>258.69356012700001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1.061682767</v>
      </c>
      <c r="AM64" s="59">
        <v>1.3019696999999999</v>
      </c>
      <c r="AN64" s="59">
        <v>0</v>
      </c>
      <c r="AO64" s="59">
        <v>0</v>
      </c>
      <c r="AP64" s="59">
        <v>9.7348229059999998</v>
      </c>
      <c r="AQ64" s="59">
        <v>0</v>
      </c>
      <c r="AR64" s="59">
        <v>0</v>
      </c>
      <c r="AS64" s="59">
        <v>0</v>
      </c>
      <c r="AT64" s="59">
        <v>0</v>
      </c>
      <c r="AU64" s="59">
        <v>0</v>
      </c>
      <c r="AV64" s="59">
        <v>80.734983525000004</v>
      </c>
      <c r="AW64" s="59">
        <v>58.044360158000003</v>
      </c>
      <c r="AX64" s="59">
        <v>0</v>
      </c>
      <c r="AY64" s="59">
        <v>0</v>
      </c>
      <c r="AZ64" s="59">
        <v>279.93326910399998</v>
      </c>
      <c r="BA64" s="59">
        <v>0</v>
      </c>
      <c r="BB64" s="59">
        <v>0</v>
      </c>
      <c r="BC64" s="59">
        <v>0</v>
      </c>
      <c r="BD64" s="59">
        <v>0</v>
      </c>
      <c r="BE64" s="59">
        <v>0</v>
      </c>
      <c r="BF64" s="59">
        <v>46.913286296999999</v>
      </c>
      <c r="BG64" s="59">
        <v>2.4941481080000001</v>
      </c>
      <c r="BH64" s="59">
        <v>0</v>
      </c>
      <c r="BI64" s="59">
        <v>0</v>
      </c>
      <c r="BJ64" s="59">
        <v>65.145894511999998</v>
      </c>
      <c r="BK64" s="12">
        <f>SUM(C64:BJ64)</f>
        <v>840.08965772199997</v>
      </c>
    </row>
    <row r="65" spans="1:63" ht="14.5" x14ac:dyDescent="0.35">
      <c r="A65" s="10"/>
      <c r="B65" s="42" t="s">
        <v>21</v>
      </c>
      <c r="C65" s="15">
        <f t="shared" ref="C65:BI65" si="10">SUM(C45:C64)</f>
        <v>0</v>
      </c>
      <c r="D65" s="15">
        <f t="shared" si="10"/>
        <v>122.63158697499998</v>
      </c>
      <c r="E65" s="15">
        <f t="shared" si="10"/>
        <v>0</v>
      </c>
      <c r="F65" s="15">
        <f t="shared" si="10"/>
        <v>0</v>
      </c>
      <c r="G65" s="15">
        <f t="shared" si="10"/>
        <v>0</v>
      </c>
      <c r="H65" s="15">
        <f t="shared" si="10"/>
        <v>4968.634311844</v>
      </c>
      <c r="I65" s="15">
        <f t="shared" si="10"/>
        <v>2553.068789683</v>
      </c>
      <c r="J65" s="15">
        <f t="shared" si="10"/>
        <v>39.187949281000002</v>
      </c>
      <c r="K65" s="15">
        <f t="shared" si="10"/>
        <v>0</v>
      </c>
      <c r="L65" s="15">
        <f t="shared" si="10"/>
        <v>3851.8307582050002</v>
      </c>
      <c r="M65" s="15">
        <f t="shared" si="10"/>
        <v>0</v>
      </c>
      <c r="N65" s="15">
        <f t="shared" si="10"/>
        <v>0</v>
      </c>
      <c r="O65" s="15">
        <f t="shared" si="10"/>
        <v>0</v>
      </c>
      <c r="P65" s="15">
        <f t="shared" si="10"/>
        <v>0</v>
      </c>
      <c r="Q65" s="15">
        <f t="shared" si="10"/>
        <v>0</v>
      </c>
      <c r="R65" s="15">
        <f t="shared" si="10"/>
        <v>2370.9829320209997</v>
      </c>
      <c r="S65" s="15">
        <f t="shared" si="10"/>
        <v>148.48648727599996</v>
      </c>
      <c r="T65" s="15">
        <f t="shared" si="10"/>
        <v>0</v>
      </c>
      <c r="U65" s="15">
        <f t="shared" si="10"/>
        <v>0</v>
      </c>
      <c r="V65" s="15">
        <f t="shared" si="10"/>
        <v>521.21964024300007</v>
      </c>
      <c r="W65" s="15">
        <f t="shared" si="10"/>
        <v>0</v>
      </c>
      <c r="X65" s="15">
        <f t="shared" si="10"/>
        <v>0</v>
      </c>
      <c r="Y65" s="15">
        <f t="shared" si="10"/>
        <v>0</v>
      </c>
      <c r="Z65" s="15">
        <f t="shared" si="10"/>
        <v>0</v>
      </c>
      <c r="AA65" s="15">
        <f t="shared" si="10"/>
        <v>0</v>
      </c>
      <c r="AB65" s="15">
        <f t="shared" si="10"/>
        <v>523.10095636799997</v>
      </c>
      <c r="AC65" s="15">
        <f t="shared" si="10"/>
        <v>121.02769967700002</v>
      </c>
      <c r="AD65" s="15">
        <f t="shared" si="10"/>
        <v>0</v>
      </c>
      <c r="AE65" s="15">
        <f t="shared" si="10"/>
        <v>0</v>
      </c>
      <c r="AF65" s="15">
        <f t="shared" si="10"/>
        <v>5207.5913654819997</v>
      </c>
      <c r="AG65" s="15">
        <f t="shared" si="10"/>
        <v>0</v>
      </c>
      <c r="AH65" s="15">
        <f t="shared" si="10"/>
        <v>0</v>
      </c>
      <c r="AI65" s="15">
        <f t="shared" si="10"/>
        <v>0</v>
      </c>
      <c r="AJ65" s="15">
        <f t="shared" si="10"/>
        <v>0</v>
      </c>
      <c r="AK65" s="15">
        <f t="shared" si="10"/>
        <v>0</v>
      </c>
      <c r="AL65" s="15">
        <f t="shared" si="10"/>
        <v>39.745474229999999</v>
      </c>
      <c r="AM65" s="15">
        <f t="shared" si="10"/>
        <v>20.163485619000006</v>
      </c>
      <c r="AN65" s="15">
        <f t="shared" si="10"/>
        <v>0</v>
      </c>
      <c r="AO65" s="15">
        <f t="shared" si="10"/>
        <v>0</v>
      </c>
      <c r="AP65" s="15">
        <f t="shared" si="10"/>
        <v>197.92234313599999</v>
      </c>
      <c r="AQ65" s="15">
        <f t="shared" si="10"/>
        <v>0</v>
      </c>
      <c r="AR65" s="15">
        <f t="shared" si="10"/>
        <v>0</v>
      </c>
      <c r="AS65" s="15">
        <f t="shared" si="10"/>
        <v>0</v>
      </c>
      <c r="AT65" s="15">
        <f t="shared" si="10"/>
        <v>0</v>
      </c>
      <c r="AU65" s="15">
        <f t="shared" si="10"/>
        <v>0</v>
      </c>
      <c r="AV65" s="15">
        <f t="shared" si="10"/>
        <v>23870.904820652002</v>
      </c>
      <c r="AW65" s="15">
        <f t="shared" si="10"/>
        <v>2533.6572084939999</v>
      </c>
      <c r="AX65" s="15">
        <f t="shared" si="10"/>
        <v>1.4682874829999999</v>
      </c>
      <c r="AY65" s="15">
        <f t="shared" si="10"/>
        <v>3.8220656999999998E-2</v>
      </c>
      <c r="AZ65" s="15">
        <f t="shared" si="10"/>
        <v>21816.388514636903</v>
      </c>
      <c r="BA65" s="15">
        <f t="shared" si="10"/>
        <v>0</v>
      </c>
      <c r="BB65" s="15">
        <f t="shared" si="10"/>
        <v>0</v>
      </c>
      <c r="BC65" s="15">
        <f t="shared" si="10"/>
        <v>0</v>
      </c>
      <c r="BD65" s="15">
        <f t="shared" si="10"/>
        <v>0</v>
      </c>
      <c r="BE65" s="15">
        <f t="shared" si="10"/>
        <v>0</v>
      </c>
      <c r="BF65" s="15">
        <f t="shared" si="10"/>
        <v>8978.6939277790007</v>
      </c>
      <c r="BG65" s="15">
        <f t="shared" si="10"/>
        <v>419.65740901800001</v>
      </c>
      <c r="BH65" s="15">
        <f t="shared" si="10"/>
        <v>0.46513199300000002</v>
      </c>
      <c r="BI65" s="15">
        <f t="shared" si="10"/>
        <v>0</v>
      </c>
      <c r="BJ65" s="15">
        <f>SUM(BJ45:BJ64)</f>
        <v>3499.0837675609996</v>
      </c>
      <c r="BK65" s="15">
        <f>SUM(BK45:BK64)</f>
        <v>81805.951068313909</v>
      </c>
    </row>
    <row r="66" spans="1:63" ht="13" x14ac:dyDescent="0.3">
      <c r="A66" s="10"/>
      <c r="B66" s="46" t="s">
        <v>70</v>
      </c>
      <c r="C66" s="15">
        <f>C65+C43</f>
        <v>0</v>
      </c>
      <c r="D66" s="13">
        <f>D43+D65</f>
        <v>128.87430626699998</v>
      </c>
      <c r="E66" s="13">
        <f>E43+E65</f>
        <v>0</v>
      </c>
      <c r="F66" s="13">
        <f>F43+F65</f>
        <v>0</v>
      </c>
      <c r="G66" s="27">
        <f>G43+G65</f>
        <v>0</v>
      </c>
      <c r="H66" s="15">
        <f>H65+H43</f>
        <v>5237.6340638189995</v>
      </c>
      <c r="I66" s="13">
        <f>I43+I65</f>
        <v>2553.0899604319998</v>
      </c>
      <c r="J66" s="13">
        <f>J43+J65</f>
        <v>39.187949281000002</v>
      </c>
      <c r="K66" s="13">
        <f>K43+K65</f>
        <v>0</v>
      </c>
      <c r="L66" s="27">
        <f>L43+L65</f>
        <v>3875.48925465</v>
      </c>
      <c r="M66" s="15">
        <f>M65+M43</f>
        <v>0</v>
      </c>
      <c r="N66" s="13">
        <f>N43+N65</f>
        <v>0</v>
      </c>
      <c r="O66" s="13">
        <f>O43+O65</f>
        <v>0</v>
      </c>
      <c r="P66" s="13">
        <f>P43+P65</f>
        <v>0</v>
      </c>
      <c r="Q66" s="27">
        <f>Q43+Q65</f>
        <v>0</v>
      </c>
      <c r="R66" s="15">
        <f>R65+R43</f>
        <v>2523.6582573419996</v>
      </c>
      <c r="S66" s="13">
        <f>S43+S65</f>
        <v>148.48648727599996</v>
      </c>
      <c r="T66" s="13">
        <f>T43+T65</f>
        <v>0</v>
      </c>
      <c r="U66" s="13">
        <f>U43+U65</f>
        <v>0</v>
      </c>
      <c r="V66" s="27">
        <f>V43+V65</f>
        <v>529.09519232700006</v>
      </c>
      <c r="W66" s="15">
        <f>W65+W43</f>
        <v>0</v>
      </c>
      <c r="X66" s="13">
        <f>X43+X65</f>
        <v>0</v>
      </c>
      <c r="Y66" s="13">
        <f>Y43+Y65</f>
        <v>0</v>
      </c>
      <c r="Z66" s="13">
        <f>Z43+Z65</f>
        <v>0</v>
      </c>
      <c r="AA66" s="27">
        <f>AA43+AA65</f>
        <v>0</v>
      </c>
      <c r="AB66" s="15">
        <f>AB65+AB43</f>
        <v>533.06134873799999</v>
      </c>
      <c r="AC66" s="13">
        <f>AC43+AC65</f>
        <v>121.02769967700002</v>
      </c>
      <c r="AD66" s="13">
        <f>AD43+AD65</f>
        <v>0</v>
      </c>
      <c r="AE66" s="13">
        <f>AE43+AE65</f>
        <v>0</v>
      </c>
      <c r="AF66" s="27">
        <f>AF43+AF65</f>
        <v>5209.8678368689998</v>
      </c>
      <c r="AG66" s="15">
        <f>AG65+AG43</f>
        <v>0</v>
      </c>
      <c r="AH66" s="13">
        <f>AH43+AH65</f>
        <v>0</v>
      </c>
      <c r="AI66" s="13">
        <f>AI43+AI65</f>
        <v>0</v>
      </c>
      <c r="AJ66" s="13">
        <f>AJ43+AJ65</f>
        <v>0</v>
      </c>
      <c r="AK66" s="27">
        <f>AK43+AK65</f>
        <v>0</v>
      </c>
      <c r="AL66" s="15">
        <f>AL65+AL43</f>
        <v>40.406537688999997</v>
      </c>
      <c r="AM66" s="13">
        <f>AM43+AM65</f>
        <v>20.163485619000006</v>
      </c>
      <c r="AN66" s="13">
        <f>AN43+AN65</f>
        <v>0</v>
      </c>
      <c r="AO66" s="13">
        <f>AO43+AO65</f>
        <v>0</v>
      </c>
      <c r="AP66" s="27">
        <f>AP43+AP65</f>
        <v>198.03691940900001</v>
      </c>
      <c r="AQ66" s="15">
        <f>AQ65+AQ43</f>
        <v>0</v>
      </c>
      <c r="AR66" s="13">
        <f>AR43+AR65</f>
        <v>0</v>
      </c>
      <c r="AS66" s="13">
        <f>AS43+AS65</f>
        <v>0</v>
      </c>
      <c r="AT66" s="13">
        <f>AT43+AT65</f>
        <v>0</v>
      </c>
      <c r="AU66" s="27">
        <f>AU43+AU65</f>
        <v>0</v>
      </c>
      <c r="AV66" s="15">
        <f>AV65+AV43</f>
        <v>26064.478891307001</v>
      </c>
      <c r="AW66" s="13">
        <f>AW43+AW65</f>
        <v>2541.4530337789997</v>
      </c>
      <c r="AX66" s="13">
        <f>AX43+AX65</f>
        <v>1.4682874829999999</v>
      </c>
      <c r="AY66" s="13">
        <f>AY43+AY65</f>
        <v>3.8220656999999998E-2</v>
      </c>
      <c r="AZ66" s="28">
        <f>AZ43+AZ65</f>
        <v>22158.565833028904</v>
      </c>
      <c r="BA66" s="15">
        <f>BA65+BA43</f>
        <v>0</v>
      </c>
      <c r="BB66" s="13">
        <f>BB43+BB65</f>
        <v>0</v>
      </c>
      <c r="BC66" s="13">
        <f>BC43+BC65</f>
        <v>0</v>
      </c>
      <c r="BD66" s="13">
        <f>BD43+BD65</f>
        <v>0</v>
      </c>
      <c r="BE66" s="27">
        <f>BE43+BE65</f>
        <v>0</v>
      </c>
      <c r="BF66" s="15">
        <f>BF65+BF43</f>
        <v>9738.5775177260002</v>
      </c>
      <c r="BG66" s="13">
        <f>BG43+BG65</f>
        <v>422.90746822300002</v>
      </c>
      <c r="BH66" s="13">
        <f>BH43+BH65</f>
        <v>0.46513199300000002</v>
      </c>
      <c r="BI66" s="13">
        <f>BI43+BI65</f>
        <v>0</v>
      </c>
      <c r="BJ66" s="27">
        <f>BJ43+BJ65</f>
        <v>3586.3904174899994</v>
      </c>
      <c r="BK66" s="29">
        <f>BK43+BK65</f>
        <v>85672.42410108191</v>
      </c>
    </row>
    <row r="67" spans="1:63" ht="3" customHeight="1" x14ac:dyDescent="0.3">
      <c r="A67" s="10"/>
      <c r="B67" s="39"/>
      <c r="C67" s="90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91"/>
    </row>
    <row r="68" spans="1:63" s="4" customFormat="1" ht="13" x14ac:dyDescent="0.3">
      <c r="A68" s="19" t="s">
        <v>71</v>
      </c>
      <c r="B68" s="51" t="s">
        <v>72</v>
      </c>
      <c r="C68" s="98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100"/>
    </row>
    <row r="69" spans="1:63" s="4" customFormat="1" ht="13" x14ac:dyDescent="0.3">
      <c r="A69" s="19" t="s">
        <v>12</v>
      </c>
      <c r="B69" s="43" t="s">
        <v>73</v>
      </c>
      <c r="C69" s="98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100"/>
    </row>
    <row r="70" spans="1:63" s="4" customFormat="1" ht="13" x14ac:dyDescent="0.3">
      <c r="A70" s="19"/>
      <c r="B70" s="40" t="s">
        <v>20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2">
        <f>SUM(C70:BJ70)</f>
        <v>0</v>
      </c>
    </row>
    <row r="71" spans="1:63" s="4" customFormat="1" ht="13" x14ac:dyDescent="0.3">
      <c r="A71" s="19"/>
      <c r="B71" s="52" t="s">
        <v>74</v>
      </c>
      <c r="C71" s="30">
        <f>SUM(C70)</f>
        <v>0</v>
      </c>
      <c r="D71" s="24">
        <f t="shared" ref="D71:BH71" si="11">SUM(D70)</f>
        <v>0</v>
      </c>
      <c r="E71" s="24">
        <f t="shared" si="11"/>
        <v>0</v>
      </c>
      <c r="F71" s="24">
        <f t="shared" si="11"/>
        <v>0</v>
      </c>
      <c r="G71" s="17">
        <f t="shared" si="11"/>
        <v>0</v>
      </c>
      <c r="H71" s="30">
        <f t="shared" si="11"/>
        <v>0</v>
      </c>
      <c r="I71" s="24">
        <f t="shared" si="11"/>
        <v>0</v>
      </c>
      <c r="J71" s="24">
        <f t="shared" si="11"/>
        <v>0</v>
      </c>
      <c r="K71" s="24">
        <f t="shared" si="11"/>
        <v>0</v>
      </c>
      <c r="L71" s="17">
        <f t="shared" si="11"/>
        <v>0</v>
      </c>
      <c r="M71" s="30">
        <f t="shared" si="11"/>
        <v>0</v>
      </c>
      <c r="N71" s="24">
        <f t="shared" si="11"/>
        <v>0</v>
      </c>
      <c r="O71" s="24">
        <f t="shared" si="11"/>
        <v>0</v>
      </c>
      <c r="P71" s="24">
        <f t="shared" si="11"/>
        <v>0</v>
      </c>
      <c r="Q71" s="17">
        <f t="shared" si="11"/>
        <v>0</v>
      </c>
      <c r="R71" s="30">
        <f t="shared" si="11"/>
        <v>0</v>
      </c>
      <c r="S71" s="24">
        <f t="shared" si="11"/>
        <v>0</v>
      </c>
      <c r="T71" s="24">
        <f t="shared" si="11"/>
        <v>0</v>
      </c>
      <c r="U71" s="24">
        <f t="shared" si="11"/>
        <v>0</v>
      </c>
      <c r="V71" s="17">
        <f t="shared" si="11"/>
        <v>0</v>
      </c>
      <c r="W71" s="30">
        <f t="shared" si="11"/>
        <v>0</v>
      </c>
      <c r="X71" s="24">
        <f t="shared" si="11"/>
        <v>0</v>
      </c>
      <c r="Y71" s="24">
        <f t="shared" si="11"/>
        <v>0</v>
      </c>
      <c r="Z71" s="24">
        <f t="shared" si="11"/>
        <v>0</v>
      </c>
      <c r="AA71" s="17">
        <f t="shared" si="11"/>
        <v>0</v>
      </c>
      <c r="AB71" s="30">
        <f t="shared" si="11"/>
        <v>0</v>
      </c>
      <c r="AC71" s="24">
        <f t="shared" si="11"/>
        <v>0</v>
      </c>
      <c r="AD71" s="24">
        <f t="shared" si="11"/>
        <v>0</v>
      </c>
      <c r="AE71" s="24">
        <f t="shared" si="11"/>
        <v>0</v>
      </c>
      <c r="AF71" s="17">
        <f t="shared" si="11"/>
        <v>0</v>
      </c>
      <c r="AG71" s="30">
        <f t="shared" si="11"/>
        <v>0</v>
      </c>
      <c r="AH71" s="24">
        <f t="shared" si="11"/>
        <v>0</v>
      </c>
      <c r="AI71" s="24">
        <f t="shared" si="11"/>
        <v>0</v>
      </c>
      <c r="AJ71" s="24">
        <f t="shared" si="11"/>
        <v>0</v>
      </c>
      <c r="AK71" s="17">
        <f t="shared" si="11"/>
        <v>0</v>
      </c>
      <c r="AL71" s="30">
        <f t="shared" si="11"/>
        <v>0</v>
      </c>
      <c r="AM71" s="24">
        <f t="shared" si="11"/>
        <v>0</v>
      </c>
      <c r="AN71" s="24">
        <f t="shared" si="11"/>
        <v>0</v>
      </c>
      <c r="AO71" s="24">
        <f t="shared" si="11"/>
        <v>0</v>
      </c>
      <c r="AP71" s="17">
        <f t="shared" si="11"/>
        <v>0</v>
      </c>
      <c r="AQ71" s="30">
        <f t="shared" si="11"/>
        <v>0</v>
      </c>
      <c r="AR71" s="24">
        <f t="shared" si="11"/>
        <v>0</v>
      </c>
      <c r="AS71" s="24">
        <f t="shared" si="11"/>
        <v>0</v>
      </c>
      <c r="AT71" s="24">
        <f t="shared" si="11"/>
        <v>0</v>
      </c>
      <c r="AU71" s="17">
        <f t="shared" si="11"/>
        <v>0</v>
      </c>
      <c r="AV71" s="30">
        <f t="shared" si="11"/>
        <v>0</v>
      </c>
      <c r="AW71" s="24">
        <f t="shared" si="11"/>
        <v>0</v>
      </c>
      <c r="AX71" s="24">
        <f t="shared" si="11"/>
        <v>0</v>
      </c>
      <c r="AY71" s="24">
        <f t="shared" si="11"/>
        <v>0</v>
      </c>
      <c r="AZ71" s="17">
        <f t="shared" si="11"/>
        <v>0</v>
      </c>
      <c r="BA71" s="30">
        <f t="shared" si="11"/>
        <v>0</v>
      </c>
      <c r="BB71" s="24">
        <f t="shared" si="11"/>
        <v>0</v>
      </c>
      <c r="BC71" s="24">
        <f t="shared" si="11"/>
        <v>0</v>
      </c>
      <c r="BD71" s="24">
        <f t="shared" si="11"/>
        <v>0</v>
      </c>
      <c r="BE71" s="17">
        <f t="shared" si="11"/>
        <v>0</v>
      </c>
      <c r="BF71" s="30">
        <f t="shared" si="11"/>
        <v>0</v>
      </c>
      <c r="BG71" s="24">
        <f t="shared" si="11"/>
        <v>0</v>
      </c>
      <c r="BH71" s="24">
        <f t="shared" si="11"/>
        <v>0</v>
      </c>
      <c r="BI71" s="24">
        <f>SUM(BI70)</f>
        <v>0</v>
      </c>
      <c r="BJ71" s="17">
        <f>SUM(BJ70)</f>
        <v>0</v>
      </c>
      <c r="BK71" s="30">
        <f>SUM(BK70)</f>
        <v>0</v>
      </c>
    </row>
    <row r="72" spans="1:63" s="4" customFormat="1" ht="2.25" customHeight="1" x14ac:dyDescent="0.3">
      <c r="A72" s="19"/>
      <c r="B72" s="43"/>
      <c r="C72" s="98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100"/>
    </row>
    <row r="73" spans="1:63" s="4" customFormat="1" ht="13" x14ac:dyDescent="0.3">
      <c r="A73" s="19" t="s">
        <v>75</v>
      </c>
      <c r="B73" s="51" t="s">
        <v>76</v>
      </c>
      <c r="C73" s="9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100"/>
    </row>
    <row r="74" spans="1:63" s="4" customFormat="1" ht="13" x14ac:dyDescent="0.3">
      <c r="A74" s="19" t="s">
        <v>12</v>
      </c>
      <c r="B74" s="43" t="s">
        <v>77</v>
      </c>
      <c r="C74" s="98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100"/>
    </row>
    <row r="75" spans="1:63" s="4" customFormat="1" ht="13" x14ac:dyDescent="0.3">
      <c r="A75" s="19"/>
      <c r="B75" s="40" t="s">
        <v>20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415.08350742099998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2">
        <f>SUM(C75:BJ75)</f>
        <v>415.08350742099998</v>
      </c>
    </row>
    <row r="76" spans="1:63" s="4" customFormat="1" ht="13" x14ac:dyDescent="0.3">
      <c r="A76" s="19"/>
      <c r="B76" s="40" t="s">
        <v>17</v>
      </c>
      <c r="C76" s="30">
        <f>SUM(C75)</f>
        <v>0</v>
      </c>
      <c r="D76" s="24">
        <f t="shared" ref="D76:BI76" si="12">SUM(D75)</f>
        <v>0</v>
      </c>
      <c r="E76" s="24">
        <f t="shared" si="12"/>
        <v>0</v>
      </c>
      <c r="F76" s="24">
        <f t="shared" si="12"/>
        <v>0</v>
      </c>
      <c r="G76" s="17">
        <f t="shared" si="12"/>
        <v>0</v>
      </c>
      <c r="H76" s="30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17">
        <f t="shared" si="12"/>
        <v>0</v>
      </c>
      <c r="M76" s="30">
        <f t="shared" si="12"/>
        <v>0</v>
      </c>
      <c r="N76" s="24">
        <f t="shared" si="12"/>
        <v>0</v>
      </c>
      <c r="O76" s="24">
        <f t="shared" si="12"/>
        <v>0</v>
      </c>
      <c r="P76" s="24">
        <f t="shared" si="12"/>
        <v>0</v>
      </c>
      <c r="Q76" s="17">
        <f t="shared" si="12"/>
        <v>0</v>
      </c>
      <c r="R76" s="30">
        <f t="shared" si="12"/>
        <v>0</v>
      </c>
      <c r="S76" s="24">
        <f t="shared" si="12"/>
        <v>0</v>
      </c>
      <c r="T76" s="24">
        <f t="shared" si="12"/>
        <v>0</v>
      </c>
      <c r="U76" s="24">
        <f t="shared" si="12"/>
        <v>0</v>
      </c>
      <c r="V76" s="17">
        <f t="shared" si="12"/>
        <v>0</v>
      </c>
      <c r="W76" s="30">
        <f t="shared" si="12"/>
        <v>0</v>
      </c>
      <c r="X76" s="24">
        <f t="shared" si="12"/>
        <v>0</v>
      </c>
      <c r="Y76" s="24">
        <f t="shared" si="12"/>
        <v>0</v>
      </c>
      <c r="Z76" s="24">
        <f t="shared" si="12"/>
        <v>0</v>
      </c>
      <c r="AA76" s="17">
        <f t="shared" si="12"/>
        <v>0</v>
      </c>
      <c r="AB76" s="30">
        <f t="shared" si="12"/>
        <v>0</v>
      </c>
      <c r="AC76" s="24">
        <f t="shared" si="12"/>
        <v>0</v>
      </c>
      <c r="AD76" s="24">
        <f t="shared" si="12"/>
        <v>0</v>
      </c>
      <c r="AE76" s="24">
        <f t="shared" si="12"/>
        <v>0</v>
      </c>
      <c r="AF76" s="17">
        <f t="shared" si="12"/>
        <v>0</v>
      </c>
      <c r="AG76" s="30">
        <f t="shared" si="12"/>
        <v>0</v>
      </c>
      <c r="AH76" s="24">
        <f t="shared" si="12"/>
        <v>0</v>
      </c>
      <c r="AI76" s="24">
        <f t="shared" si="12"/>
        <v>0</v>
      </c>
      <c r="AJ76" s="24">
        <f t="shared" si="12"/>
        <v>0</v>
      </c>
      <c r="AK76" s="17">
        <f t="shared" si="12"/>
        <v>0</v>
      </c>
      <c r="AL76" s="30">
        <f t="shared" si="12"/>
        <v>0</v>
      </c>
      <c r="AM76" s="24">
        <f t="shared" si="12"/>
        <v>0</v>
      </c>
      <c r="AN76" s="24">
        <f t="shared" si="12"/>
        <v>0</v>
      </c>
      <c r="AO76" s="24">
        <f t="shared" si="12"/>
        <v>0</v>
      </c>
      <c r="AP76" s="17">
        <f t="shared" si="12"/>
        <v>0</v>
      </c>
      <c r="AQ76" s="30">
        <f t="shared" si="12"/>
        <v>0</v>
      </c>
      <c r="AR76" s="24">
        <f t="shared" si="12"/>
        <v>0</v>
      </c>
      <c r="AS76" s="24">
        <f t="shared" si="12"/>
        <v>0</v>
      </c>
      <c r="AT76" s="24">
        <f t="shared" si="12"/>
        <v>0</v>
      </c>
      <c r="AU76" s="17">
        <f t="shared" si="12"/>
        <v>0</v>
      </c>
      <c r="AV76" s="30">
        <f t="shared" si="12"/>
        <v>0</v>
      </c>
      <c r="AW76" s="24">
        <f t="shared" si="12"/>
        <v>415.08350742099998</v>
      </c>
      <c r="AX76" s="24">
        <f t="shared" si="12"/>
        <v>0</v>
      </c>
      <c r="AY76" s="24">
        <f t="shared" si="12"/>
        <v>0</v>
      </c>
      <c r="AZ76" s="17">
        <f t="shared" si="12"/>
        <v>0</v>
      </c>
      <c r="BA76" s="30">
        <f t="shared" si="12"/>
        <v>0</v>
      </c>
      <c r="BB76" s="24">
        <f t="shared" si="12"/>
        <v>0</v>
      </c>
      <c r="BC76" s="24">
        <f t="shared" si="12"/>
        <v>0</v>
      </c>
      <c r="BD76" s="24">
        <f t="shared" si="12"/>
        <v>0</v>
      </c>
      <c r="BE76" s="17">
        <f t="shared" si="12"/>
        <v>0</v>
      </c>
      <c r="BF76" s="30">
        <f t="shared" si="12"/>
        <v>0</v>
      </c>
      <c r="BG76" s="24">
        <f t="shared" si="12"/>
        <v>0</v>
      </c>
      <c r="BH76" s="24">
        <f t="shared" si="12"/>
        <v>0</v>
      </c>
      <c r="BI76" s="24">
        <f t="shared" si="12"/>
        <v>0</v>
      </c>
      <c r="BJ76" s="17">
        <f>SUM(BJ75)</f>
        <v>0</v>
      </c>
      <c r="BK76" s="31">
        <f>SUM(BK75)</f>
        <v>415.08350742099998</v>
      </c>
    </row>
    <row r="77" spans="1:63" s="4" customFormat="1" ht="13" x14ac:dyDescent="0.3">
      <c r="A77" s="19" t="s">
        <v>18</v>
      </c>
      <c r="B77" s="43" t="s">
        <v>78</v>
      </c>
      <c r="C77" s="98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100"/>
    </row>
    <row r="78" spans="1:63" s="4" customFormat="1" ht="13" x14ac:dyDescent="0.3">
      <c r="A78" s="19"/>
      <c r="B78" s="40" t="s">
        <v>20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2">
        <f>SUM(C78:BJ78)</f>
        <v>0</v>
      </c>
    </row>
    <row r="79" spans="1:63" s="4" customFormat="1" ht="13" x14ac:dyDescent="0.3">
      <c r="A79" s="19"/>
      <c r="B79" s="40" t="s">
        <v>21</v>
      </c>
      <c r="C79" s="30">
        <f>SUM(C78)</f>
        <v>0</v>
      </c>
      <c r="D79" s="24">
        <f t="shared" ref="D79:BI79" si="13">SUM(D78)</f>
        <v>0</v>
      </c>
      <c r="E79" s="24">
        <f t="shared" si="13"/>
        <v>0</v>
      </c>
      <c r="F79" s="24">
        <f t="shared" si="13"/>
        <v>0</v>
      </c>
      <c r="G79" s="17">
        <f t="shared" si="13"/>
        <v>0</v>
      </c>
      <c r="H79" s="30">
        <f t="shared" si="13"/>
        <v>0</v>
      </c>
      <c r="I79" s="24">
        <f t="shared" si="13"/>
        <v>0</v>
      </c>
      <c r="J79" s="24">
        <f t="shared" si="13"/>
        <v>0</v>
      </c>
      <c r="K79" s="24">
        <f t="shared" si="13"/>
        <v>0</v>
      </c>
      <c r="L79" s="17">
        <f t="shared" si="13"/>
        <v>0</v>
      </c>
      <c r="M79" s="30">
        <f t="shared" si="13"/>
        <v>0</v>
      </c>
      <c r="N79" s="24">
        <f t="shared" si="13"/>
        <v>0</v>
      </c>
      <c r="O79" s="24">
        <f t="shared" si="13"/>
        <v>0</v>
      </c>
      <c r="P79" s="24">
        <f t="shared" si="13"/>
        <v>0</v>
      </c>
      <c r="Q79" s="17">
        <f t="shared" si="13"/>
        <v>0</v>
      </c>
      <c r="R79" s="30">
        <f t="shared" si="13"/>
        <v>0</v>
      </c>
      <c r="S79" s="24">
        <f t="shared" si="13"/>
        <v>0</v>
      </c>
      <c r="T79" s="24">
        <f t="shared" si="13"/>
        <v>0</v>
      </c>
      <c r="U79" s="24">
        <f t="shared" si="13"/>
        <v>0</v>
      </c>
      <c r="V79" s="17">
        <f t="shared" si="13"/>
        <v>0</v>
      </c>
      <c r="W79" s="30">
        <f t="shared" si="13"/>
        <v>0</v>
      </c>
      <c r="X79" s="24">
        <f t="shared" si="13"/>
        <v>0</v>
      </c>
      <c r="Y79" s="24">
        <f t="shared" si="13"/>
        <v>0</v>
      </c>
      <c r="Z79" s="24">
        <f t="shared" si="13"/>
        <v>0</v>
      </c>
      <c r="AA79" s="17">
        <f t="shared" si="13"/>
        <v>0</v>
      </c>
      <c r="AB79" s="30">
        <f t="shared" si="13"/>
        <v>0</v>
      </c>
      <c r="AC79" s="24">
        <f t="shared" si="13"/>
        <v>0</v>
      </c>
      <c r="AD79" s="24">
        <f t="shared" si="13"/>
        <v>0</v>
      </c>
      <c r="AE79" s="24">
        <f t="shared" si="13"/>
        <v>0</v>
      </c>
      <c r="AF79" s="17">
        <f t="shared" si="13"/>
        <v>0</v>
      </c>
      <c r="AG79" s="30">
        <f t="shared" si="13"/>
        <v>0</v>
      </c>
      <c r="AH79" s="24">
        <f t="shared" si="13"/>
        <v>0</v>
      </c>
      <c r="AI79" s="24">
        <f t="shared" si="13"/>
        <v>0</v>
      </c>
      <c r="AJ79" s="24">
        <f t="shared" si="13"/>
        <v>0</v>
      </c>
      <c r="AK79" s="17">
        <f t="shared" si="13"/>
        <v>0</v>
      </c>
      <c r="AL79" s="30">
        <f t="shared" si="13"/>
        <v>0</v>
      </c>
      <c r="AM79" s="24">
        <f t="shared" si="13"/>
        <v>0</v>
      </c>
      <c r="AN79" s="24">
        <f t="shared" si="13"/>
        <v>0</v>
      </c>
      <c r="AO79" s="24">
        <f t="shared" si="13"/>
        <v>0</v>
      </c>
      <c r="AP79" s="17">
        <f t="shared" si="13"/>
        <v>0</v>
      </c>
      <c r="AQ79" s="30">
        <f t="shared" si="13"/>
        <v>0</v>
      </c>
      <c r="AR79" s="24">
        <f t="shared" si="13"/>
        <v>0</v>
      </c>
      <c r="AS79" s="24">
        <f t="shared" si="13"/>
        <v>0</v>
      </c>
      <c r="AT79" s="24">
        <f t="shared" si="13"/>
        <v>0</v>
      </c>
      <c r="AU79" s="17">
        <f t="shared" si="13"/>
        <v>0</v>
      </c>
      <c r="AV79" s="30">
        <f t="shared" si="13"/>
        <v>0</v>
      </c>
      <c r="AW79" s="24">
        <f t="shared" si="13"/>
        <v>0</v>
      </c>
      <c r="AX79" s="24">
        <f t="shared" si="13"/>
        <v>0</v>
      </c>
      <c r="AY79" s="24">
        <f t="shared" si="13"/>
        <v>0</v>
      </c>
      <c r="AZ79" s="17">
        <f t="shared" si="13"/>
        <v>0</v>
      </c>
      <c r="BA79" s="30">
        <f t="shared" si="13"/>
        <v>0</v>
      </c>
      <c r="BB79" s="24">
        <f t="shared" si="13"/>
        <v>0</v>
      </c>
      <c r="BC79" s="24">
        <f t="shared" si="13"/>
        <v>0</v>
      </c>
      <c r="BD79" s="24">
        <f t="shared" si="13"/>
        <v>0</v>
      </c>
      <c r="BE79" s="17">
        <f t="shared" si="13"/>
        <v>0</v>
      </c>
      <c r="BF79" s="30">
        <f t="shared" si="13"/>
        <v>0</v>
      </c>
      <c r="BG79" s="24">
        <f t="shared" si="13"/>
        <v>0</v>
      </c>
      <c r="BH79" s="24">
        <f t="shared" si="13"/>
        <v>0</v>
      </c>
      <c r="BI79" s="24">
        <f t="shared" si="13"/>
        <v>0</v>
      </c>
      <c r="BJ79" s="17">
        <f>SUM(BJ78)</f>
        <v>0</v>
      </c>
      <c r="BK79" s="30">
        <f>SUM(BK78)</f>
        <v>0</v>
      </c>
    </row>
    <row r="80" spans="1:63" s="4" customFormat="1" ht="13" x14ac:dyDescent="0.3">
      <c r="A80" s="19"/>
      <c r="B80" s="52" t="s">
        <v>70</v>
      </c>
      <c r="C80" s="30">
        <f>C76+C79</f>
        <v>0</v>
      </c>
      <c r="D80" s="24">
        <f t="shared" ref="D80:BI80" si="14">D76+D79</f>
        <v>0</v>
      </c>
      <c r="E80" s="24">
        <f t="shared" si="14"/>
        <v>0</v>
      </c>
      <c r="F80" s="24">
        <f t="shared" si="14"/>
        <v>0</v>
      </c>
      <c r="G80" s="17">
        <f t="shared" si="14"/>
        <v>0</v>
      </c>
      <c r="H80" s="30">
        <f t="shared" si="14"/>
        <v>0</v>
      </c>
      <c r="I80" s="24">
        <f t="shared" si="14"/>
        <v>0</v>
      </c>
      <c r="J80" s="24">
        <f t="shared" si="14"/>
        <v>0</v>
      </c>
      <c r="K80" s="24">
        <f t="shared" si="14"/>
        <v>0</v>
      </c>
      <c r="L80" s="17">
        <f t="shared" si="14"/>
        <v>0</v>
      </c>
      <c r="M80" s="30">
        <f t="shared" si="14"/>
        <v>0</v>
      </c>
      <c r="N80" s="24">
        <f t="shared" si="14"/>
        <v>0</v>
      </c>
      <c r="O80" s="24">
        <f t="shared" si="14"/>
        <v>0</v>
      </c>
      <c r="P80" s="24">
        <f t="shared" si="14"/>
        <v>0</v>
      </c>
      <c r="Q80" s="17">
        <f t="shared" si="14"/>
        <v>0</v>
      </c>
      <c r="R80" s="30">
        <f t="shared" si="14"/>
        <v>0</v>
      </c>
      <c r="S80" s="24">
        <f t="shared" si="14"/>
        <v>0</v>
      </c>
      <c r="T80" s="24">
        <f t="shared" si="14"/>
        <v>0</v>
      </c>
      <c r="U80" s="24">
        <f t="shared" si="14"/>
        <v>0</v>
      </c>
      <c r="V80" s="17">
        <f t="shared" si="14"/>
        <v>0</v>
      </c>
      <c r="W80" s="30">
        <f t="shared" si="14"/>
        <v>0</v>
      </c>
      <c r="X80" s="24">
        <f t="shared" si="14"/>
        <v>0</v>
      </c>
      <c r="Y80" s="24">
        <f t="shared" si="14"/>
        <v>0</v>
      </c>
      <c r="Z80" s="24">
        <f t="shared" si="14"/>
        <v>0</v>
      </c>
      <c r="AA80" s="17">
        <f t="shared" si="14"/>
        <v>0</v>
      </c>
      <c r="AB80" s="30">
        <f t="shared" si="14"/>
        <v>0</v>
      </c>
      <c r="AC80" s="24">
        <f t="shared" si="14"/>
        <v>0</v>
      </c>
      <c r="AD80" s="24">
        <f t="shared" si="14"/>
        <v>0</v>
      </c>
      <c r="AE80" s="24">
        <f t="shared" si="14"/>
        <v>0</v>
      </c>
      <c r="AF80" s="17">
        <f t="shared" si="14"/>
        <v>0</v>
      </c>
      <c r="AG80" s="30">
        <f t="shared" si="14"/>
        <v>0</v>
      </c>
      <c r="AH80" s="24">
        <f t="shared" si="14"/>
        <v>0</v>
      </c>
      <c r="AI80" s="24">
        <f t="shared" si="14"/>
        <v>0</v>
      </c>
      <c r="AJ80" s="24">
        <f t="shared" si="14"/>
        <v>0</v>
      </c>
      <c r="AK80" s="17">
        <f t="shared" si="14"/>
        <v>0</v>
      </c>
      <c r="AL80" s="30">
        <f t="shared" si="14"/>
        <v>0</v>
      </c>
      <c r="AM80" s="24">
        <f t="shared" si="14"/>
        <v>0</v>
      </c>
      <c r="AN80" s="24">
        <f t="shared" si="14"/>
        <v>0</v>
      </c>
      <c r="AO80" s="24">
        <f t="shared" si="14"/>
        <v>0</v>
      </c>
      <c r="AP80" s="17">
        <f t="shared" si="14"/>
        <v>0</v>
      </c>
      <c r="AQ80" s="30">
        <f t="shared" si="14"/>
        <v>0</v>
      </c>
      <c r="AR80" s="24">
        <f t="shared" si="14"/>
        <v>0</v>
      </c>
      <c r="AS80" s="24">
        <f t="shared" si="14"/>
        <v>0</v>
      </c>
      <c r="AT80" s="24">
        <f t="shared" si="14"/>
        <v>0</v>
      </c>
      <c r="AU80" s="17">
        <f t="shared" si="14"/>
        <v>0</v>
      </c>
      <c r="AV80" s="30">
        <f t="shared" si="14"/>
        <v>0</v>
      </c>
      <c r="AW80" s="24">
        <f t="shared" si="14"/>
        <v>415.08350742099998</v>
      </c>
      <c r="AX80" s="24">
        <f t="shared" si="14"/>
        <v>0</v>
      </c>
      <c r="AY80" s="24">
        <f t="shared" si="14"/>
        <v>0</v>
      </c>
      <c r="AZ80" s="17">
        <f t="shared" si="14"/>
        <v>0</v>
      </c>
      <c r="BA80" s="30">
        <f t="shared" si="14"/>
        <v>0</v>
      </c>
      <c r="BB80" s="24">
        <f t="shared" si="14"/>
        <v>0</v>
      </c>
      <c r="BC80" s="24">
        <f t="shared" si="14"/>
        <v>0</v>
      </c>
      <c r="BD80" s="24">
        <f t="shared" si="14"/>
        <v>0</v>
      </c>
      <c r="BE80" s="17">
        <f t="shared" si="14"/>
        <v>0</v>
      </c>
      <c r="BF80" s="30">
        <f t="shared" si="14"/>
        <v>0</v>
      </c>
      <c r="BG80" s="24">
        <f t="shared" si="14"/>
        <v>0</v>
      </c>
      <c r="BH80" s="24">
        <f t="shared" si="14"/>
        <v>0</v>
      </c>
      <c r="BI80" s="24">
        <f t="shared" si="14"/>
        <v>0</v>
      </c>
      <c r="BJ80" s="17">
        <f>BJ76+BJ79</f>
        <v>0</v>
      </c>
      <c r="BK80" s="30">
        <f>BK76+BK79</f>
        <v>415.08350742099998</v>
      </c>
    </row>
    <row r="81" spans="1:63" ht="4.5" customHeight="1" x14ac:dyDescent="0.3">
      <c r="A81" s="10"/>
      <c r="B81" s="39"/>
      <c r="C81" s="90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91"/>
    </row>
    <row r="82" spans="1:63" ht="13" x14ac:dyDescent="0.3">
      <c r="A82" s="10" t="s">
        <v>79</v>
      </c>
      <c r="B82" s="35" t="s">
        <v>80</v>
      </c>
      <c r="C82" s="90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91"/>
    </row>
    <row r="83" spans="1:63" ht="13" x14ac:dyDescent="0.3">
      <c r="A83" s="10" t="s">
        <v>12</v>
      </c>
      <c r="B83" s="39" t="s">
        <v>81</v>
      </c>
      <c r="C83" s="90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91"/>
    </row>
    <row r="84" spans="1:63" ht="14.25" customHeight="1" x14ac:dyDescent="0.3">
      <c r="A84" s="10"/>
      <c r="B84" s="44" t="s">
        <v>82</v>
      </c>
      <c r="C84" s="11">
        <v>0</v>
      </c>
      <c r="D84" s="11">
        <v>1.546606272</v>
      </c>
      <c r="E84" s="11">
        <v>0</v>
      </c>
      <c r="F84" s="11">
        <v>0</v>
      </c>
      <c r="G84" s="11">
        <v>0</v>
      </c>
      <c r="H84" s="11">
        <v>7.8300299689999999</v>
      </c>
      <c r="I84" s="11">
        <v>1.9179718720000001</v>
      </c>
      <c r="J84" s="11">
        <v>0</v>
      </c>
      <c r="K84" s="11">
        <v>0</v>
      </c>
      <c r="L84" s="11">
        <v>35.581667695999997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3.2497542890000002</v>
      </c>
      <c r="S84" s="11">
        <v>0.58855964500000002</v>
      </c>
      <c r="T84" s="11">
        <v>0</v>
      </c>
      <c r="U84" s="11">
        <v>0</v>
      </c>
      <c r="V84" s="11">
        <v>1.615393004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0.33327251000000002</v>
      </c>
      <c r="AC84" s="11">
        <v>0</v>
      </c>
      <c r="AD84" s="11">
        <v>0</v>
      </c>
      <c r="AE84" s="11">
        <v>0</v>
      </c>
      <c r="AF84" s="11">
        <v>1.3188600539999999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2.0861633000000001E-2</v>
      </c>
      <c r="AM84" s="11">
        <v>0</v>
      </c>
      <c r="AN84" s="11">
        <v>0</v>
      </c>
      <c r="AO84" s="11">
        <v>0</v>
      </c>
      <c r="AP84" s="11">
        <v>1.8909443000000001E-2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3.7510446810000002</v>
      </c>
      <c r="AW84" s="11">
        <v>0.26223830199999998</v>
      </c>
      <c r="AX84" s="11">
        <v>0</v>
      </c>
      <c r="AY84" s="11">
        <v>0</v>
      </c>
      <c r="AZ84" s="11">
        <v>7.977076147</v>
      </c>
      <c r="BA84" s="11">
        <v>0</v>
      </c>
      <c r="BB84" s="11">
        <v>0</v>
      </c>
      <c r="BC84" s="11">
        <v>0</v>
      </c>
      <c r="BD84" s="11">
        <v>0</v>
      </c>
      <c r="BE84" s="11">
        <v>0</v>
      </c>
      <c r="BF84" s="11">
        <v>1.1944258409999999</v>
      </c>
      <c r="BG84" s="11">
        <v>1.1732822E-2</v>
      </c>
      <c r="BH84" s="11">
        <v>0</v>
      </c>
      <c r="BI84" s="11">
        <v>0</v>
      </c>
      <c r="BJ84" s="11">
        <v>0.39280791500000001</v>
      </c>
      <c r="BK84" s="12">
        <f>SUM(C84:BJ84)</f>
        <v>67.611212094999999</v>
      </c>
    </row>
    <row r="85" spans="1:63" ht="13" x14ac:dyDescent="0.3">
      <c r="A85" s="10"/>
      <c r="B85" s="53" t="s">
        <v>83</v>
      </c>
      <c r="C85" s="11">
        <v>0</v>
      </c>
      <c r="D85" s="11">
        <v>0.86968137599999995</v>
      </c>
      <c r="E85" s="11">
        <v>0</v>
      </c>
      <c r="F85" s="11">
        <v>0</v>
      </c>
      <c r="G85" s="11">
        <v>0</v>
      </c>
      <c r="H85" s="11">
        <v>13.768638195999999</v>
      </c>
      <c r="I85" s="11">
        <v>7.8677091109999999</v>
      </c>
      <c r="J85" s="11">
        <v>0</v>
      </c>
      <c r="K85" s="11">
        <v>0</v>
      </c>
      <c r="L85" s="11">
        <v>227.78028220100001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5.4335331839999998</v>
      </c>
      <c r="S85" s="11">
        <v>0</v>
      </c>
      <c r="T85" s="11">
        <v>0</v>
      </c>
      <c r="U85" s="11">
        <v>0</v>
      </c>
      <c r="V85" s="11">
        <v>7.3006120909999996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1.115210765</v>
      </c>
      <c r="AC85" s="11">
        <v>0.303461755</v>
      </c>
      <c r="AD85" s="11">
        <v>0</v>
      </c>
      <c r="AE85" s="11">
        <v>0</v>
      </c>
      <c r="AF85" s="11">
        <v>2.5922186809999999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3.8598012000000001E-2</v>
      </c>
      <c r="AM85" s="11">
        <v>0</v>
      </c>
      <c r="AN85" s="11">
        <v>0</v>
      </c>
      <c r="AO85" s="11">
        <v>0</v>
      </c>
      <c r="AP85" s="11">
        <v>8.0768999999999997E-3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15.129816393</v>
      </c>
      <c r="AW85" s="11">
        <v>22.586615384000002</v>
      </c>
      <c r="AX85" s="11">
        <v>0</v>
      </c>
      <c r="AY85" s="11">
        <v>0</v>
      </c>
      <c r="AZ85" s="11">
        <v>79.675811879999998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3.1648792349999999</v>
      </c>
      <c r="BG85" s="11">
        <v>2.2354401319999999</v>
      </c>
      <c r="BH85" s="11">
        <v>0</v>
      </c>
      <c r="BI85" s="11">
        <v>0</v>
      </c>
      <c r="BJ85" s="11">
        <v>8.9121627669999999</v>
      </c>
      <c r="BK85" s="12">
        <f>SUM(C85:BJ85)</f>
        <v>398.78274806299999</v>
      </c>
    </row>
    <row r="86" spans="1:63" ht="13" x14ac:dyDescent="0.3">
      <c r="A86" s="10"/>
      <c r="B86" s="53" t="s">
        <v>84</v>
      </c>
      <c r="C86" s="11">
        <v>0</v>
      </c>
      <c r="D86" s="11">
        <v>1.069516361</v>
      </c>
      <c r="E86" s="11">
        <v>0</v>
      </c>
      <c r="F86" s="11">
        <v>0</v>
      </c>
      <c r="G86" s="11">
        <v>0</v>
      </c>
      <c r="H86" s="11">
        <v>11.106920539000001</v>
      </c>
      <c r="I86" s="11">
        <v>25.011634513000001</v>
      </c>
      <c r="J86" s="11">
        <v>0</v>
      </c>
      <c r="K86" s="11">
        <v>0</v>
      </c>
      <c r="L86" s="11">
        <v>95.190772272000004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5.0348471049999999</v>
      </c>
      <c r="S86" s="11">
        <v>6.2442043409999997</v>
      </c>
      <c r="T86" s="11">
        <v>0</v>
      </c>
      <c r="U86" s="11">
        <v>0</v>
      </c>
      <c r="V86" s="11">
        <v>1.6022998660000001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8.2614049030000007</v>
      </c>
      <c r="AC86" s="11">
        <v>5.2906861330000003</v>
      </c>
      <c r="AD86" s="11">
        <v>0</v>
      </c>
      <c r="AE86" s="11">
        <v>0</v>
      </c>
      <c r="AF86" s="11">
        <v>169.24286743499999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0.81338053600000004</v>
      </c>
      <c r="AM86" s="11">
        <v>0.59375101500000005</v>
      </c>
      <c r="AN86" s="11">
        <v>0</v>
      </c>
      <c r="AO86" s="11">
        <v>0</v>
      </c>
      <c r="AP86" s="11">
        <v>4.5903592120000001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16.327994239999999</v>
      </c>
      <c r="AW86" s="11">
        <v>10.952638822000001</v>
      </c>
      <c r="AX86" s="11">
        <v>0</v>
      </c>
      <c r="AY86" s="11">
        <v>0</v>
      </c>
      <c r="AZ86" s="11">
        <v>60.076739375999999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5.4707159059999997</v>
      </c>
      <c r="BG86" s="11">
        <v>0.46296676399999998</v>
      </c>
      <c r="BH86" s="11">
        <v>0</v>
      </c>
      <c r="BI86" s="11">
        <v>0</v>
      </c>
      <c r="BJ86" s="11">
        <v>4.9100493519999997</v>
      </c>
      <c r="BK86" s="12">
        <f>SUM(C86:BJ86)</f>
        <v>432.253748691</v>
      </c>
    </row>
    <row r="87" spans="1:63" ht="13" x14ac:dyDescent="0.3">
      <c r="A87" s="10"/>
      <c r="B87" s="46" t="s">
        <v>74</v>
      </c>
      <c r="C87" s="15">
        <f t="shared" ref="C87:BK87" si="15">SUM(C84:C86)</f>
        <v>0</v>
      </c>
      <c r="D87" s="13">
        <f t="shared" si="15"/>
        <v>3.4858040089999998</v>
      </c>
      <c r="E87" s="13">
        <f t="shared" si="15"/>
        <v>0</v>
      </c>
      <c r="F87" s="13">
        <f t="shared" si="15"/>
        <v>0</v>
      </c>
      <c r="G87" s="14">
        <f t="shared" si="15"/>
        <v>0</v>
      </c>
      <c r="H87" s="15">
        <f t="shared" si="15"/>
        <v>32.705588704</v>
      </c>
      <c r="I87" s="13">
        <f t="shared" si="15"/>
        <v>34.797315496000003</v>
      </c>
      <c r="J87" s="13">
        <f t="shared" si="15"/>
        <v>0</v>
      </c>
      <c r="K87" s="13">
        <f t="shared" si="15"/>
        <v>0</v>
      </c>
      <c r="L87" s="14">
        <f t="shared" si="15"/>
        <v>358.55272216899999</v>
      </c>
      <c r="M87" s="15">
        <f t="shared" si="15"/>
        <v>0</v>
      </c>
      <c r="N87" s="13">
        <f t="shared" si="15"/>
        <v>0</v>
      </c>
      <c r="O87" s="13">
        <f t="shared" si="15"/>
        <v>0</v>
      </c>
      <c r="P87" s="13">
        <f t="shared" si="15"/>
        <v>0</v>
      </c>
      <c r="Q87" s="14">
        <f t="shared" si="15"/>
        <v>0</v>
      </c>
      <c r="R87" s="15">
        <f t="shared" si="15"/>
        <v>13.718134578000001</v>
      </c>
      <c r="S87" s="13">
        <f t="shared" si="15"/>
        <v>6.8327639859999998</v>
      </c>
      <c r="T87" s="13">
        <f t="shared" si="15"/>
        <v>0</v>
      </c>
      <c r="U87" s="13">
        <f t="shared" si="15"/>
        <v>0</v>
      </c>
      <c r="V87" s="14">
        <f t="shared" si="15"/>
        <v>10.518304960999998</v>
      </c>
      <c r="W87" s="15">
        <f t="shared" si="15"/>
        <v>0</v>
      </c>
      <c r="X87" s="13">
        <f t="shared" si="15"/>
        <v>0</v>
      </c>
      <c r="Y87" s="13">
        <f t="shared" si="15"/>
        <v>0</v>
      </c>
      <c r="Z87" s="13">
        <f t="shared" si="15"/>
        <v>0</v>
      </c>
      <c r="AA87" s="14">
        <f t="shared" si="15"/>
        <v>0</v>
      </c>
      <c r="AB87" s="15">
        <f t="shared" si="15"/>
        <v>9.7098881779999999</v>
      </c>
      <c r="AC87" s="13">
        <f t="shared" si="15"/>
        <v>5.5941478880000002</v>
      </c>
      <c r="AD87" s="13">
        <f t="shared" si="15"/>
        <v>0</v>
      </c>
      <c r="AE87" s="13">
        <f t="shared" si="15"/>
        <v>0</v>
      </c>
      <c r="AF87" s="14">
        <f t="shared" si="15"/>
        <v>173.15394616999998</v>
      </c>
      <c r="AG87" s="15">
        <f t="shared" si="15"/>
        <v>0</v>
      </c>
      <c r="AH87" s="13">
        <f t="shared" si="15"/>
        <v>0</v>
      </c>
      <c r="AI87" s="13">
        <f t="shared" si="15"/>
        <v>0</v>
      </c>
      <c r="AJ87" s="13">
        <f t="shared" si="15"/>
        <v>0</v>
      </c>
      <c r="AK87" s="14">
        <f t="shared" si="15"/>
        <v>0</v>
      </c>
      <c r="AL87" s="15">
        <f t="shared" si="15"/>
        <v>0.87284018100000005</v>
      </c>
      <c r="AM87" s="13">
        <f t="shared" si="15"/>
        <v>0.59375101500000005</v>
      </c>
      <c r="AN87" s="13">
        <f t="shared" si="15"/>
        <v>0</v>
      </c>
      <c r="AO87" s="13">
        <f t="shared" si="15"/>
        <v>0</v>
      </c>
      <c r="AP87" s="14">
        <f t="shared" si="15"/>
        <v>4.617345555</v>
      </c>
      <c r="AQ87" s="15">
        <f t="shared" si="15"/>
        <v>0</v>
      </c>
      <c r="AR87" s="13">
        <f t="shared" si="15"/>
        <v>0</v>
      </c>
      <c r="AS87" s="13">
        <f t="shared" si="15"/>
        <v>0</v>
      </c>
      <c r="AT87" s="13">
        <f t="shared" si="15"/>
        <v>0</v>
      </c>
      <c r="AU87" s="14">
        <f t="shared" si="15"/>
        <v>0</v>
      </c>
      <c r="AV87" s="15">
        <f t="shared" si="15"/>
        <v>35.208855314000004</v>
      </c>
      <c r="AW87" s="13">
        <f t="shared" si="15"/>
        <v>33.801492508000003</v>
      </c>
      <c r="AX87" s="13">
        <f t="shared" si="15"/>
        <v>0</v>
      </c>
      <c r="AY87" s="13">
        <f t="shared" si="15"/>
        <v>0</v>
      </c>
      <c r="AZ87" s="14">
        <f t="shared" si="15"/>
        <v>147.72962740299999</v>
      </c>
      <c r="BA87" s="15">
        <f t="shared" si="15"/>
        <v>0</v>
      </c>
      <c r="BB87" s="13">
        <f t="shared" si="15"/>
        <v>0</v>
      </c>
      <c r="BC87" s="13">
        <f t="shared" si="15"/>
        <v>0</v>
      </c>
      <c r="BD87" s="13">
        <f t="shared" si="15"/>
        <v>0</v>
      </c>
      <c r="BE87" s="14">
        <f t="shared" si="15"/>
        <v>0</v>
      </c>
      <c r="BF87" s="15">
        <f t="shared" si="15"/>
        <v>9.8300209820000006</v>
      </c>
      <c r="BG87" s="13">
        <f t="shared" si="15"/>
        <v>2.7101397179999998</v>
      </c>
      <c r="BH87" s="13">
        <f t="shared" si="15"/>
        <v>0</v>
      </c>
      <c r="BI87" s="13">
        <f t="shared" si="15"/>
        <v>0</v>
      </c>
      <c r="BJ87" s="14">
        <f t="shared" si="15"/>
        <v>14.215020034</v>
      </c>
      <c r="BK87" s="14">
        <f t="shared" si="15"/>
        <v>898.64770884899997</v>
      </c>
    </row>
    <row r="88" spans="1:63" ht="4.5" customHeight="1" x14ac:dyDescent="0.3">
      <c r="A88" s="10"/>
      <c r="B88" s="54"/>
      <c r="C88" s="111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3"/>
    </row>
    <row r="89" spans="1:63" ht="13" x14ac:dyDescent="0.3">
      <c r="A89" s="10"/>
      <c r="B89" s="34" t="s">
        <v>85</v>
      </c>
      <c r="C89" s="13">
        <f t="shared" ref="C89:BK89" si="16">C38+C66+C71+C80+C87</f>
        <v>0</v>
      </c>
      <c r="D89" s="13">
        <f t="shared" si="16"/>
        <v>1060.211895942</v>
      </c>
      <c r="E89" s="13">
        <f t="shared" si="16"/>
        <v>0</v>
      </c>
      <c r="F89" s="13">
        <f t="shared" si="16"/>
        <v>0</v>
      </c>
      <c r="G89" s="13">
        <f t="shared" si="16"/>
        <v>0</v>
      </c>
      <c r="H89" s="13">
        <f t="shared" si="16"/>
        <v>5429.9140473219995</v>
      </c>
      <c r="I89" s="13">
        <f t="shared" si="16"/>
        <v>37558.101193679002</v>
      </c>
      <c r="J89" s="13">
        <f t="shared" si="16"/>
        <v>4074.8203069040001</v>
      </c>
      <c r="K89" s="13">
        <f t="shared" si="16"/>
        <v>0</v>
      </c>
      <c r="L89" s="13">
        <f t="shared" si="16"/>
        <v>6799.7167178549998</v>
      </c>
      <c r="M89" s="13">
        <f t="shared" si="16"/>
        <v>0</v>
      </c>
      <c r="N89" s="13">
        <f t="shared" si="16"/>
        <v>0</v>
      </c>
      <c r="O89" s="13">
        <f t="shared" si="16"/>
        <v>0</v>
      </c>
      <c r="P89" s="13">
        <f t="shared" si="16"/>
        <v>0</v>
      </c>
      <c r="Q89" s="13">
        <f t="shared" si="16"/>
        <v>0</v>
      </c>
      <c r="R89" s="13">
        <f t="shared" si="16"/>
        <v>2603.2350318269996</v>
      </c>
      <c r="S89" s="13">
        <f t="shared" si="16"/>
        <v>1186.4301168469997</v>
      </c>
      <c r="T89" s="13">
        <f t="shared" si="16"/>
        <v>84.673322447000004</v>
      </c>
      <c r="U89" s="13">
        <f t="shared" si="16"/>
        <v>0</v>
      </c>
      <c r="V89" s="13">
        <f t="shared" si="16"/>
        <v>674.60109378900006</v>
      </c>
      <c r="W89" s="13">
        <f t="shared" si="16"/>
        <v>0</v>
      </c>
      <c r="X89" s="13">
        <f t="shared" si="16"/>
        <v>0</v>
      </c>
      <c r="Y89" s="13">
        <f t="shared" si="16"/>
        <v>0</v>
      </c>
      <c r="Z89" s="13">
        <f t="shared" si="16"/>
        <v>0</v>
      </c>
      <c r="AA89" s="13">
        <f t="shared" si="16"/>
        <v>0</v>
      </c>
      <c r="AB89" s="13">
        <f t="shared" si="16"/>
        <v>561.34310352299997</v>
      </c>
      <c r="AC89" s="13">
        <f t="shared" si="16"/>
        <v>277.435547923</v>
      </c>
      <c r="AD89" s="13">
        <f t="shared" si="16"/>
        <v>0</v>
      </c>
      <c r="AE89" s="13">
        <f t="shared" si="16"/>
        <v>0</v>
      </c>
      <c r="AF89" s="13">
        <f t="shared" si="16"/>
        <v>6741.6794288669998</v>
      </c>
      <c r="AG89" s="13">
        <f t="shared" si="16"/>
        <v>0</v>
      </c>
      <c r="AH89" s="13">
        <f t="shared" si="16"/>
        <v>0</v>
      </c>
      <c r="AI89" s="13">
        <f t="shared" si="16"/>
        <v>0</v>
      </c>
      <c r="AJ89" s="13">
        <f t="shared" si="16"/>
        <v>0</v>
      </c>
      <c r="AK89" s="13">
        <f t="shared" si="16"/>
        <v>0</v>
      </c>
      <c r="AL89" s="13">
        <f t="shared" si="16"/>
        <v>42.666221393999997</v>
      </c>
      <c r="AM89" s="13">
        <f t="shared" si="16"/>
        <v>21.080776124000007</v>
      </c>
      <c r="AN89" s="13">
        <f t="shared" si="16"/>
        <v>0</v>
      </c>
      <c r="AO89" s="13">
        <f t="shared" si="16"/>
        <v>0</v>
      </c>
      <c r="AP89" s="13">
        <f t="shared" si="16"/>
        <v>243.07700946800003</v>
      </c>
      <c r="AQ89" s="13">
        <f t="shared" si="16"/>
        <v>0</v>
      </c>
      <c r="AR89" s="13">
        <f t="shared" si="16"/>
        <v>0</v>
      </c>
      <c r="AS89" s="13">
        <f t="shared" si="16"/>
        <v>0</v>
      </c>
      <c r="AT89" s="13">
        <f t="shared" si="16"/>
        <v>0</v>
      </c>
      <c r="AU89" s="13">
        <f t="shared" si="16"/>
        <v>0</v>
      </c>
      <c r="AV89" s="13">
        <f t="shared" si="16"/>
        <v>26352.706192547997</v>
      </c>
      <c r="AW89" s="13">
        <f t="shared" si="16"/>
        <v>6847.6753317619996</v>
      </c>
      <c r="AX89" s="13">
        <f t="shared" si="16"/>
        <v>8.5564151599999985</v>
      </c>
      <c r="AY89" s="13">
        <f t="shared" si="16"/>
        <v>3.8220656999999998E-2</v>
      </c>
      <c r="AZ89" s="24">
        <f t="shared" si="16"/>
        <v>25124.333358640906</v>
      </c>
      <c r="BA89" s="13">
        <f t="shared" si="16"/>
        <v>0</v>
      </c>
      <c r="BB89" s="13">
        <f t="shared" si="16"/>
        <v>0</v>
      </c>
      <c r="BC89" s="13">
        <f t="shared" si="16"/>
        <v>0</v>
      </c>
      <c r="BD89" s="13">
        <f t="shared" si="16"/>
        <v>0</v>
      </c>
      <c r="BE89" s="13">
        <f t="shared" si="16"/>
        <v>0</v>
      </c>
      <c r="BF89" s="13">
        <f t="shared" si="16"/>
        <v>9831.6411334590011</v>
      </c>
      <c r="BG89" s="13">
        <f t="shared" si="16"/>
        <v>611.94012294800007</v>
      </c>
      <c r="BH89" s="13">
        <f t="shared" si="16"/>
        <v>20.129031001999998</v>
      </c>
      <c r="BI89" s="13">
        <f t="shared" si="16"/>
        <v>0</v>
      </c>
      <c r="BJ89" s="13">
        <f t="shared" si="16"/>
        <v>3822.5735102329995</v>
      </c>
      <c r="BK89" s="13">
        <f t="shared" si="16"/>
        <v>139978.5791303209</v>
      </c>
    </row>
    <row r="90" spans="1:63" ht="4.5" customHeight="1" x14ac:dyDescent="0.3">
      <c r="A90" s="10"/>
      <c r="B90" s="34"/>
      <c r="C90" s="75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7"/>
    </row>
    <row r="91" spans="1:63" ht="14.25" customHeight="1" x14ac:dyDescent="0.35">
      <c r="A91" s="10" t="s">
        <v>86</v>
      </c>
      <c r="B91" s="55" t="s">
        <v>87</v>
      </c>
      <c r="C91" s="75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7"/>
    </row>
    <row r="92" spans="1:63" ht="14.25" customHeight="1" x14ac:dyDescent="0.3">
      <c r="A92" s="64"/>
      <c r="B92" s="65" t="s">
        <v>135</v>
      </c>
      <c r="C92" s="26">
        <v>0</v>
      </c>
      <c r="D92" s="26">
        <v>1.0266225490000001</v>
      </c>
      <c r="E92" s="26">
        <v>0</v>
      </c>
      <c r="F92" s="26">
        <v>0</v>
      </c>
      <c r="G92" s="26">
        <v>0</v>
      </c>
      <c r="H92" s="26">
        <v>0.92857434999999999</v>
      </c>
      <c r="I92" s="26">
        <v>232.459862087</v>
      </c>
      <c r="J92" s="26">
        <v>0</v>
      </c>
      <c r="K92" s="26">
        <v>0</v>
      </c>
      <c r="L92" s="26">
        <v>101.63154790900001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0.22223405099999999</v>
      </c>
      <c r="S92" s="26">
        <v>17.541441829</v>
      </c>
      <c r="T92" s="26">
        <v>0</v>
      </c>
      <c r="U92" s="26">
        <v>0</v>
      </c>
      <c r="V92" s="26">
        <v>1.771153462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0.53800351700000004</v>
      </c>
      <c r="AC92" s="26">
        <v>19.646125645000001</v>
      </c>
      <c r="AD92" s="26">
        <v>0</v>
      </c>
      <c r="AE92" s="26">
        <v>0</v>
      </c>
      <c r="AF92" s="26">
        <v>94.628870417000002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9.2936208000000006E-2</v>
      </c>
      <c r="AM92" s="26">
        <v>0</v>
      </c>
      <c r="AN92" s="26">
        <v>0</v>
      </c>
      <c r="AO92" s="26">
        <v>0</v>
      </c>
      <c r="AP92" s="26">
        <v>1.032005638</v>
      </c>
      <c r="AQ92" s="26">
        <v>0</v>
      </c>
      <c r="AR92" s="26">
        <v>0</v>
      </c>
      <c r="AS92" s="26">
        <v>0</v>
      </c>
      <c r="AT92" s="26">
        <v>0</v>
      </c>
      <c r="AU92" s="26">
        <v>0</v>
      </c>
      <c r="AV92" s="26">
        <v>0.63176574100000005</v>
      </c>
      <c r="AW92" s="26">
        <v>20.031240100000002</v>
      </c>
      <c r="AX92" s="26">
        <v>0</v>
      </c>
      <c r="AY92" s="26">
        <v>0</v>
      </c>
      <c r="AZ92" s="26">
        <v>52.656837389000003</v>
      </c>
      <c r="BA92" s="26">
        <v>0</v>
      </c>
      <c r="BB92" s="26">
        <v>0</v>
      </c>
      <c r="BC92" s="26">
        <v>0</v>
      </c>
      <c r="BD92" s="26">
        <v>0</v>
      </c>
      <c r="BE92" s="26">
        <v>0</v>
      </c>
      <c r="BF92" s="26">
        <v>0.26689037100000002</v>
      </c>
      <c r="BG92" s="26">
        <v>4.6894558000000002</v>
      </c>
      <c r="BH92" s="26">
        <v>8.4899552000000003E-2</v>
      </c>
      <c r="BI92" s="26">
        <v>0</v>
      </c>
      <c r="BJ92" s="26">
        <v>4.1881430149999996</v>
      </c>
      <c r="BK92" s="66">
        <f>SUM(C92:BJ92)</f>
        <v>554.06860963000008</v>
      </c>
    </row>
    <row r="93" spans="1:63" ht="14.25" customHeight="1" x14ac:dyDescent="0.3">
      <c r="A93" s="64"/>
      <c r="B93" s="67" t="s">
        <v>136</v>
      </c>
      <c r="C93" s="26">
        <v>0</v>
      </c>
      <c r="D93" s="26">
        <v>1.585394381</v>
      </c>
      <c r="E93" s="26">
        <v>0</v>
      </c>
      <c r="F93" s="26">
        <v>0</v>
      </c>
      <c r="G93" s="26">
        <v>0</v>
      </c>
      <c r="H93" s="26">
        <v>0.74752331900000002</v>
      </c>
      <c r="I93" s="26">
        <v>3.5627125000000003E-2</v>
      </c>
      <c r="J93" s="26">
        <v>0</v>
      </c>
      <c r="K93" s="26">
        <v>0</v>
      </c>
      <c r="L93" s="26">
        <v>0.63232718499999996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0.39617890300000003</v>
      </c>
      <c r="S93" s="26">
        <v>0</v>
      </c>
      <c r="T93" s="26">
        <v>0</v>
      </c>
      <c r="U93" s="26">
        <v>0</v>
      </c>
      <c r="V93" s="26">
        <v>6.7237751999999998E-2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1.624251345</v>
      </c>
      <c r="AC93" s="26">
        <v>0</v>
      </c>
      <c r="AD93" s="26">
        <v>0</v>
      </c>
      <c r="AE93" s="26">
        <v>0</v>
      </c>
      <c r="AF93" s="26">
        <v>23.251823442999999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">
        <v>0.60199177699999995</v>
      </c>
      <c r="AM93" s="26">
        <v>0</v>
      </c>
      <c r="AN93" s="26">
        <v>0</v>
      </c>
      <c r="AO93" s="26">
        <v>0</v>
      </c>
      <c r="AP93" s="26">
        <v>0.87250494999999995</v>
      </c>
      <c r="AQ93" s="26">
        <v>0</v>
      </c>
      <c r="AR93" s="26">
        <v>0</v>
      </c>
      <c r="AS93" s="26">
        <v>0</v>
      </c>
      <c r="AT93" s="26">
        <v>0</v>
      </c>
      <c r="AU93" s="26">
        <v>0</v>
      </c>
      <c r="AV93" s="26">
        <v>2.714468654</v>
      </c>
      <c r="AW93" s="26">
        <v>1.5685476599999999</v>
      </c>
      <c r="AX93" s="26">
        <v>0</v>
      </c>
      <c r="AY93" s="26">
        <v>0</v>
      </c>
      <c r="AZ93" s="26">
        <v>6.0463727970000001</v>
      </c>
      <c r="BA93" s="26">
        <v>0</v>
      </c>
      <c r="BB93" s="26">
        <v>0</v>
      </c>
      <c r="BC93" s="26">
        <v>0</v>
      </c>
      <c r="BD93" s="26">
        <v>0</v>
      </c>
      <c r="BE93" s="26">
        <v>0</v>
      </c>
      <c r="BF93" s="26">
        <v>0.66288877899999998</v>
      </c>
      <c r="BG93" s="26">
        <v>0</v>
      </c>
      <c r="BH93" s="26">
        <v>0</v>
      </c>
      <c r="BI93" s="26">
        <v>0</v>
      </c>
      <c r="BJ93" s="26">
        <v>2.857735022</v>
      </c>
      <c r="BK93" s="66">
        <f>SUM(C93:BJ93)</f>
        <v>43.664873091999993</v>
      </c>
    </row>
    <row r="94" spans="1:63" ht="13" x14ac:dyDescent="0.3">
      <c r="A94" s="64"/>
      <c r="B94" s="67" t="s">
        <v>137</v>
      </c>
      <c r="C94" s="26">
        <v>0</v>
      </c>
      <c r="D94" s="26">
        <v>1.7049974859999999</v>
      </c>
      <c r="E94" s="26">
        <v>0</v>
      </c>
      <c r="F94" s="26">
        <v>0</v>
      </c>
      <c r="G94" s="26">
        <v>0</v>
      </c>
      <c r="H94" s="26">
        <v>1.517748001</v>
      </c>
      <c r="I94" s="26">
        <v>0.25013959400000002</v>
      </c>
      <c r="J94" s="26">
        <v>0</v>
      </c>
      <c r="K94" s="26">
        <v>0</v>
      </c>
      <c r="L94" s="26">
        <v>1.209860392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1.030564644</v>
      </c>
      <c r="S94" s="26">
        <v>0</v>
      </c>
      <c r="T94" s="26">
        <v>0</v>
      </c>
      <c r="U94" s="26">
        <v>0</v>
      </c>
      <c r="V94" s="26">
        <v>0.158353622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1.5398491949999999</v>
      </c>
      <c r="AC94" s="26">
        <v>0.52104272900000004</v>
      </c>
      <c r="AD94" s="26">
        <v>0</v>
      </c>
      <c r="AE94" s="26">
        <v>0</v>
      </c>
      <c r="AF94" s="26">
        <v>51.147007696999999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6">
        <v>0.15299954599999999</v>
      </c>
      <c r="AM94" s="26">
        <v>0</v>
      </c>
      <c r="AN94" s="26">
        <v>0</v>
      </c>
      <c r="AO94" s="26">
        <v>0</v>
      </c>
      <c r="AP94" s="26">
        <v>0.69026929299999995</v>
      </c>
      <c r="AQ94" s="26">
        <v>0</v>
      </c>
      <c r="AR94" s="26">
        <v>0</v>
      </c>
      <c r="AS94" s="26">
        <v>0</v>
      </c>
      <c r="AT94" s="26">
        <v>0</v>
      </c>
      <c r="AU94" s="26">
        <v>0</v>
      </c>
      <c r="AV94" s="26">
        <v>4.1448910110000003</v>
      </c>
      <c r="AW94" s="26">
        <v>0.81931661300000003</v>
      </c>
      <c r="AX94" s="26">
        <v>0</v>
      </c>
      <c r="AY94" s="26">
        <v>0</v>
      </c>
      <c r="AZ94" s="26">
        <v>18.466471802000001</v>
      </c>
      <c r="BA94" s="26">
        <v>0</v>
      </c>
      <c r="BB94" s="26">
        <v>0</v>
      </c>
      <c r="BC94" s="26">
        <v>0</v>
      </c>
      <c r="BD94" s="26">
        <v>0</v>
      </c>
      <c r="BE94" s="26">
        <v>0</v>
      </c>
      <c r="BF94" s="26">
        <v>2.6038714349999998</v>
      </c>
      <c r="BG94" s="26">
        <v>0.96347855299999996</v>
      </c>
      <c r="BH94" s="26">
        <v>0</v>
      </c>
      <c r="BI94" s="26">
        <v>0</v>
      </c>
      <c r="BJ94" s="26">
        <v>3.7413431799999999</v>
      </c>
      <c r="BK94" s="66">
        <f>SUM(C94:BJ94)</f>
        <v>90.662204793000001</v>
      </c>
    </row>
    <row r="95" spans="1:63" ht="13" x14ac:dyDescent="0.3">
      <c r="A95" s="68"/>
      <c r="B95" s="69" t="s">
        <v>139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6">
        <v>1.9587184360000001</v>
      </c>
      <c r="I95" s="26">
        <v>0.154016875</v>
      </c>
      <c r="J95" s="26">
        <v>0</v>
      </c>
      <c r="K95" s="26">
        <v>0</v>
      </c>
      <c r="L95" s="26">
        <v>1.7094037879999999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1.003304239</v>
      </c>
      <c r="S95" s="26">
        <v>5.1268686560000001</v>
      </c>
      <c r="T95" s="26">
        <v>0</v>
      </c>
      <c r="U95" s="26">
        <v>0</v>
      </c>
      <c r="V95" s="26">
        <v>0.212644267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8.0219937479999999</v>
      </c>
      <c r="AC95" s="26">
        <v>2.779408337</v>
      </c>
      <c r="AD95" s="26">
        <v>0</v>
      </c>
      <c r="AE95" s="26">
        <v>0</v>
      </c>
      <c r="AF95" s="26">
        <v>280.34353149600003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6">
        <v>0.69290702500000001</v>
      </c>
      <c r="AM95" s="26">
        <v>0.307556422</v>
      </c>
      <c r="AN95" s="26">
        <v>0</v>
      </c>
      <c r="AO95" s="26">
        <v>0</v>
      </c>
      <c r="AP95" s="26">
        <v>11.571423429999999</v>
      </c>
      <c r="AQ95" s="26">
        <v>0</v>
      </c>
      <c r="AR95" s="26">
        <v>0</v>
      </c>
      <c r="AS95" s="26">
        <v>0</v>
      </c>
      <c r="AT95" s="26">
        <v>0</v>
      </c>
      <c r="AU95" s="26">
        <v>0</v>
      </c>
      <c r="AV95" s="26">
        <v>8.324524083</v>
      </c>
      <c r="AW95" s="26">
        <v>10.568047965</v>
      </c>
      <c r="AX95" s="26">
        <v>0</v>
      </c>
      <c r="AY95" s="26">
        <v>0</v>
      </c>
      <c r="AZ95" s="26">
        <v>24.733806768000001</v>
      </c>
      <c r="BA95" s="26">
        <v>0</v>
      </c>
      <c r="BB95" s="26">
        <v>0</v>
      </c>
      <c r="BC95" s="26">
        <v>0</v>
      </c>
      <c r="BD95" s="26">
        <v>0</v>
      </c>
      <c r="BE95" s="26">
        <v>0</v>
      </c>
      <c r="BF95" s="26">
        <v>4.3661216490000001</v>
      </c>
      <c r="BG95" s="26">
        <v>0.118072542</v>
      </c>
      <c r="BH95" s="26">
        <v>0</v>
      </c>
      <c r="BI95" s="26">
        <v>0</v>
      </c>
      <c r="BJ95" s="26">
        <v>5.5263040160000001</v>
      </c>
      <c r="BK95" s="66">
        <f>SUM(C95:BJ95)</f>
        <v>367.51865374199997</v>
      </c>
    </row>
    <row r="96" spans="1:63" ht="13.5" thickBot="1" x14ac:dyDescent="0.35">
      <c r="A96" s="32"/>
      <c r="B96" s="56" t="s">
        <v>74</v>
      </c>
      <c r="C96" s="33">
        <f>SUM(C92:C95)</f>
        <v>0</v>
      </c>
      <c r="D96" s="33">
        <f t="shared" ref="D96:BK96" si="17">SUM(D92:D95)</f>
        <v>4.3170144160000001</v>
      </c>
      <c r="E96" s="33">
        <f t="shared" si="17"/>
        <v>0</v>
      </c>
      <c r="F96" s="33">
        <f t="shared" si="17"/>
        <v>0</v>
      </c>
      <c r="G96" s="33">
        <f t="shared" si="17"/>
        <v>0</v>
      </c>
      <c r="H96" s="33">
        <f t="shared" si="17"/>
        <v>5.1525641059999998</v>
      </c>
      <c r="I96" s="33">
        <f t="shared" si="17"/>
        <v>232.89964568099998</v>
      </c>
      <c r="J96" s="33">
        <f t="shared" si="17"/>
        <v>0</v>
      </c>
      <c r="K96" s="33">
        <f t="shared" si="17"/>
        <v>0</v>
      </c>
      <c r="L96" s="33">
        <f t="shared" si="17"/>
        <v>105.183139274</v>
      </c>
      <c r="M96" s="33">
        <f t="shared" si="17"/>
        <v>0</v>
      </c>
      <c r="N96" s="33">
        <f t="shared" si="17"/>
        <v>0</v>
      </c>
      <c r="O96" s="33">
        <f t="shared" si="17"/>
        <v>0</v>
      </c>
      <c r="P96" s="33">
        <f t="shared" si="17"/>
        <v>0</v>
      </c>
      <c r="Q96" s="33">
        <f t="shared" si="17"/>
        <v>0</v>
      </c>
      <c r="R96" s="33">
        <f t="shared" si="17"/>
        <v>2.6522818370000003</v>
      </c>
      <c r="S96" s="33">
        <f t="shared" si="17"/>
        <v>22.668310484999999</v>
      </c>
      <c r="T96" s="33">
        <f t="shared" si="17"/>
        <v>0</v>
      </c>
      <c r="U96" s="33">
        <f t="shared" si="17"/>
        <v>0</v>
      </c>
      <c r="V96" s="33">
        <f t="shared" si="17"/>
        <v>2.2093891029999999</v>
      </c>
      <c r="W96" s="33">
        <f t="shared" si="17"/>
        <v>0</v>
      </c>
      <c r="X96" s="33">
        <f t="shared" si="17"/>
        <v>0</v>
      </c>
      <c r="Y96" s="33">
        <f t="shared" si="17"/>
        <v>0</v>
      </c>
      <c r="Z96" s="33">
        <f t="shared" si="17"/>
        <v>0</v>
      </c>
      <c r="AA96" s="33">
        <f t="shared" si="17"/>
        <v>0</v>
      </c>
      <c r="AB96" s="33">
        <f t="shared" si="17"/>
        <v>11.724097805</v>
      </c>
      <c r="AC96" s="33">
        <f t="shared" si="17"/>
        <v>22.946576711000002</v>
      </c>
      <c r="AD96" s="33">
        <f t="shared" si="17"/>
        <v>0</v>
      </c>
      <c r="AE96" s="33">
        <f t="shared" si="17"/>
        <v>0</v>
      </c>
      <c r="AF96" s="33">
        <f t="shared" si="17"/>
        <v>449.37123305300003</v>
      </c>
      <c r="AG96" s="33">
        <f t="shared" si="17"/>
        <v>0</v>
      </c>
      <c r="AH96" s="33">
        <f t="shared" si="17"/>
        <v>0</v>
      </c>
      <c r="AI96" s="33">
        <f t="shared" si="17"/>
        <v>0</v>
      </c>
      <c r="AJ96" s="33">
        <f t="shared" si="17"/>
        <v>0</v>
      </c>
      <c r="AK96" s="33">
        <f t="shared" si="17"/>
        <v>0</v>
      </c>
      <c r="AL96" s="33">
        <f t="shared" si="17"/>
        <v>1.5408345560000001</v>
      </c>
      <c r="AM96" s="33">
        <f t="shared" si="17"/>
        <v>0.307556422</v>
      </c>
      <c r="AN96" s="33">
        <f t="shared" si="17"/>
        <v>0</v>
      </c>
      <c r="AO96" s="33">
        <f t="shared" si="17"/>
        <v>0</v>
      </c>
      <c r="AP96" s="33">
        <f t="shared" si="17"/>
        <v>14.166203311</v>
      </c>
      <c r="AQ96" s="33">
        <f t="shared" si="17"/>
        <v>0</v>
      </c>
      <c r="AR96" s="33">
        <f t="shared" si="17"/>
        <v>0</v>
      </c>
      <c r="AS96" s="33">
        <f t="shared" si="17"/>
        <v>0</v>
      </c>
      <c r="AT96" s="33">
        <f t="shared" si="17"/>
        <v>0</v>
      </c>
      <c r="AU96" s="33">
        <f t="shared" si="17"/>
        <v>0</v>
      </c>
      <c r="AV96" s="33">
        <f t="shared" si="17"/>
        <v>15.815649489</v>
      </c>
      <c r="AW96" s="33">
        <f t="shared" si="17"/>
        <v>32.987152338000001</v>
      </c>
      <c r="AX96" s="33">
        <f t="shared" si="17"/>
        <v>0</v>
      </c>
      <c r="AY96" s="33">
        <f t="shared" si="17"/>
        <v>0</v>
      </c>
      <c r="AZ96" s="33">
        <f t="shared" si="17"/>
        <v>101.903488756</v>
      </c>
      <c r="BA96" s="33">
        <f t="shared" si="17"/>
        <v>0</v>
      </c>
      <c r="BB96" s="33">
        <f t="shared" si="17"/>
        <v>0</v>
      </c>
      <c r="BC96" s="33">
        <f t="shared" si="17"/>
        <v>0</v>
      </c>
      <c r="BD96" s="33">
        <f t="shared" si="17"/>
        <v>0</v>
      </c>
      <c r="BE96" s="33">
        <f t="shared" si="17"/>
        <v>0</v>
      </c>
      <c r="BF96" s="33">
        <f t="shared" si="17"/>
        <v>7.8997722340000003</v>
      </c>
      <c r="BG96" s="33">
        <f t="shared" si="17"/>
        <v>5.7710068950000002</v>
      </c>
      <c r="BH96" s="33">
        <f t="shared" si="17"/>
        <v>8.4899552000000003E-2</v>
      </c>
      <c r="BI96" s="33">
        <f t="shared" si="17"/>
        <v>0</v>
      </c>
      <c r="BJ96" s="33">
        <f t="shared" si="17"/>
        <v>16.313525233</v>
      </c>
      <c r="BK96" s="33">
        <f t="shared" si="17"/>
        <v>1055.9143412570002</v>
      </c>
    </row>
    <row r="97" spans="1:63" ht="13" x14ac:dyDescent="0.3">
      <c r="A97" s="10"/>
      <c r="B97" s="34"/>
      <c r="C97" s="75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7"/>
    </row>
    <row r="100" spans="1:63" x14ac:dyDescent="0.25">
      <c r="BK100" s="60"/>
    </row>
  </sheetData>
  <mergeCells count="50">
    <mergeCell ref="C97:BK97"/>
    <mergeCell ref="C44:BK44"/>
    <mergeCell ref="C67:BK67"/>
    <mergeCell ref="C72:BK72"/>
    <mergeCell ref="C77:BK77"/>
    <mergeCell ref="C81:BK81"/>
    <mergeCell ref="C68:BK68"/>
    <mergeCell ref="C73:BK73"/>
    <mergeCell ref="C82:BK82"/>
    <mergeCell ref="C69:BK69"/>
    <mergeCell ref="C74:BK74"/>
    <mergeCell ref="C83:BK83"/>
    <mergeCell ref="C90:BK90"/>
    <mergeCell ref="C88:BK88"/>
    <mergeCell ref="C91:BK91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39:BK39"/>
    <mergeCell ref="M3:V3"/>
    <mergeCell ref="C12:BK12"/>
    <mergeCell ref="C18:BK18"/>
    <mergeCell ref="C15:BK15"/>
    <mergeCell ref="C21:BK21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4" t="s">
        <v>88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6.5" customHeight="1" x14ac:dyDescent="0.35">
      <c r="A2" s="114" t="s">
        <v>89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6.5" customHeight="1" x14ac:dyDescent="0.35">
      <c r="A3" s="70" t="s">
        <v>0</v>
      </c>
      <c r="B3" s="71" t="s">
        <v>90</v>
      </c>
      <c r="C3" s="71" t="s">
        <v>91</v>
      </c>
      <c r="D3" s="71" t="s">
        <v>92</v>
      </c>
      <c r="E3" s="71" t="s">
        <v>48</v>
      </c>
      <c r="F3" s="71" t="s">
        <v>72</v>
      </c>
      <c r="G3" s="71" t="s">
        <v>80</v>
      </c>
      <c r="H3" s="71" t="s">
        <v>93</v>
      </c>
      <c r="I3" s="71" t="s">
        <v>94</v>
      </c>
      <c r="J3" s="71" t="s">
        <v>95</v>
      </c>
    </row>
    <row r="4" spans="1:10" ht="16.5" customHeight="1" x14ac:dyDescent="0.35">
      <c r="A4" s="61">
        <v>1</v>
      </c>
      <c r="B4" s="62" t="s">
        <v>96</v>
      </c>
      <c r="C4" s="72">
        <v>2.3065080000000001E-3</v>
      </c>
      <c r="D4" s="73">
        <v>4.7390350999999997E-2</v>
      </c>
      <c r="E4" s="73">
        <v>5.279924769</v>
      </c>
      <c r="F4" s="73">
        <v>0</v>
      </c>
      <c r="G4" s="73">
        <v>2.2522380000000002E-3</v>
      </c>
      <c r="H4" s="73">
        <v>0</v>
      </c>
      <c r="I4" s="73">
        <v>0</v>
      </c>
      <c r="J4" s="73">
        <v>6.1244990000000003E-3</v>
      </c>
    </row>
    <row r="5" spans="1:10" ht="16.5" customHeight="1" x14ac:dyDescent="0.35">
      <c r="A5" s="61">
        <v>2</v>
      </c>
      <c r="B5" s="63" t="s">
        <v>97</v>
      </c>
      <c r="C5" s="74">
        <v>299.22740036099998</v>
      </c>
      <c r="D5" s="73">
        <v>84.000746226000004</v>
      </c>
      <c r="E5" s="73">
        <v>1595.483415811</v>
      </c>
      <c r="F5" s="73">
        <v>0</v>
      </c>
      <c r="G5" s="73">
        <v>14.260922579000001</v>
      </c>
      <c r="H5" s="73">
        <v>0</v>
      </c>
      <c r="I5" s="73">
        <v>0</v>
      </c>
      <c r="J5" s="73">
        <v>9.254120919</v>
      </c>
    </row>
    <row r="6" spans="1:10" ht="16.5" customHeight="1" x14ac:dyDescent="0.35">
      <c r="A6" s="61">
        <v>3</v>
      </c>
      <c r="B6" s="62" t="s">
        <v>98</v>
      </c>
      <c r="C6" s="72">
        <v>3.5691759000000003E-2</v>
      </c>
      <c r="D6" s="73">
        <v>5.4013503999999997E-2</v>
      </c>
      <c r="E6" s="73">
        <v>22.558142876000002</v>
      </c>
      <c r="F6" s="73">
        <v>0</v>
      </c>
      <c r="G6" s="73">
        <v>7.0053609999999999E-3</v>
      </c>
      <c r="H6" s="73">
        <v>0</v>
      </c>
      <c r="I6" s="73">
        <v>0</v>
      </c>
      <c r="J6" s="73">
        <v>0</v>
      </c>
    </row>
    <row r="7" spans="1:10" ht="16.5" customHeight="1" x14ac:dyDescent="0.35">
      <c r="A7" s="61">
        <v>4</v>
      </c>
      <c r="B7" s="63" t="s">
        <v>99</v>
      </c>
      <c r="C7" s="74">
        <v>24.866862866000002</v>
      </c>
      <c r="D7" s="73">
        <v>120.252844393</v>
      </c>
      <c r="E7" s="73">
        <v>262.02763549000002</v>
      </c>
      <c r="F7" s="73">
        <v>0</v>
      </c>
      <c r="G7" s="73">
        <v>13.766081614000001</v>
      </c>
      <c r="H7" s="73">
        <v>0</v>
      </c>
      <c r="I7" s="73">
        <v>0</v>
      </c>
      <c r="J7" s="73">
        <v>0.35583462300000002</v>
      </c>
    </row>
    <row r="8" spans="1:10" ht="16.5" customHeight="1" x14ac:dyDescent="0.35">
      <c r="A8" s="61">
        <v>5</v>
      </c>
      <c r="B8" s="63" t="s">
        <v>100</v>
      </c>
      <c r="C8" s="74">
        <v>14.662706891999999</v>
      </c>
      <c r="D8" s="73">
        <v>19.129066657999999</v>
      </c>
      <c r="E8" s="73">
        <v>792.00996541100005</v>
      </c>
      <c r="F8" s="73">
        <v>0</v>
      </c>
      <c r="G8" s="73">
        <v>2.5491088899999998</v>
      </c>
      <c r="H8" s="73">
        <v>0</v>
      </c>
      <c r="I8" s="73">
        <v>0</v>
      </c>
      <c r="J8" s="73">
        <v>7.7259472249999996</v>
      </c>
    </row>
    <row r="9" spans="1:10" ht="16.5" customHeight="1" x14ac:dyDescent="0.35">
      <c r="A9" s="61">
        <v>6</v>
      </c>
      <c r="B9" s="63" t="s">
        <v>101</v>
      </c>
      <c r="C9" s="74">
        <v>6.5544649340000003</v>
      </c>
      <c r="D9" s="73">
        <v>19.390829157999999</v>
      </c>
      <c r="E9" s="73">
        <v>402.06468194799999</v>
      </c>
      <c r="F9" s="73">
        <v>0</v>
      </c>
      <c r="G9" s="73">
        <v>2.0162479289999999</v>
      </c>
      <c r="H9" s="73">
        <v>0</v>
      </c>
      <c r="I9" s="73">
        <v>0</v>
      </c>
      <c r="J9" s="73">
        <v>3.20103955</v>
      </c>
    </row>
    <row r="10" spans="1:10" ht="16.5" customHeight="1" x14ac:dyDescent="0.35">
      <c r="A10" s="61">
        <v>7</v>
      </c>
      <c r="B10" s="63" t="s">
        <v>102</v>
      </c>
      <c r="C10" s="74">
        <v>2.7668126649999998</v>
      </c>
      <c r="D10" s="73">
        <v>20.166864066999999</v>
      </c>
      <c r="E10" s="73">
        <v>414.66397149300002</v>
      </c>
      <c r="F10" s="73">
        <v>0</v>
      </c>
      <c r="G10" s="73">
        <v>2.880370117</v>
      </c>
      <c r="H10" s="73">
        <v>0</v>
      </c>
      <c r="I10" s="73">
        <v>0</v>
      </c>
      <c r="J10" s="73">
        <v>1.0367680619999999</v>
      </c>
    </row>
    <row r="11" spans="1:10" ht="16.5" customHeight="1" x14ac:dyDescent="0.35">
      <c r="A11" s="61">
        <v>8</v>
      </c>
      <c r="B11" s="62" t="s">
        <v>103</v>
      </c>
      <c r="C11" s="72">
        <v>0.15713181600000001</v>
      </c>
      <c r="D11" s="73">
        <v>0.16992206300000001</v>
      </c>
      <c r="E11" s="73">
        <v>30.293787403</v>
      </c>
      <c r="F11" s="73">
        <v>0</v>
      </c>
      <c r="G11" s="73">
        <v>0.17112055500000001</v>
      </c>
      <c r="H11" s="73">
        <v>0</v>
      </c>
      <c r="I11" s="73">
        <v>0</v>
      </c>
      <c r="J11" s="73">
        <v>2.8755270999999999E-2</v>
      </c>
    </row>
    <row r="12" spans="1:10" ht="16.5" customHeight="1" x14ac:dyDescent="0.35">
      <c r="A12" s="61">
        <v>9</v>
      </c>
      <c r="B12" s="62" t="s">
        <v>104</v>
      </c>
      <c r="C12" s="72">
        <v>2.6736335E-2</v>
      </c>
      <c r="D12" s="73">
        <v>0.19433008500000001</v>
      </c>
      <c r="E12" s="73">
        <v>13.059478314</v>
      </c>
      <c r="F12" s="73">
        <v>0</v>
      </c>
      <c r="G12" s="73">
        <v>2.5824626E-2</v>
      </c>
      <c r="H12" s="73">
        <v>0</v>
      </c>
      <c r="I12" s="73">
        <v>0</v>
      </c>
      <c r="J12" s="73">
        <v>4.3060119999999997E-3</v>
      </c>
    </row>
    <row r="13" spans="1:10" ht="16.5" customHeight="1" x14ac:dyDescent="0.35">
      <c r="A13" s="61">
        <v>10</v>
      </c>
      <c r="B13" s="63" t="s">
        <v>105</v>
      </c>
      <c r="C13" s="74">
        <v>20.588077038000002</v>
      </c>
      <c r="D13" s="73">
        <v>38.800555297999999</v>
      </c>
      <c r="E13" s="73">
        <v>533.13114549500006</v>
      </c>
      <c r="F13" s="73">
        <v>0</v>
      </c>
      <c r="G13" s="73">
        <v>1.0597681249999999</v>
      </c>
      <c r="H13" s="73">
        <v>0</v>
      </c>
      <c r="I13" s="73">
        <v>0</v>
      </c>
      <c r="J13" s="73">
        <v>1.786160628</v>
      </c>
    </row>
    <row r="14" spans="1:10" ht="16.5" customHeight="1" x14ac:dyDescent="0.35">
      <c r="A14" s="61">
        <v>11</v>
      </c>
      <c r="B14" s="63" t="s">
        <v>106</v>
      </c>
      <c r="C14" s="74">
        <v>886.38164106800002</v>
      </c>
      <c r="D14" s="73">
        <v>752.74547660099995</v>
      </c>
      <c r="E14" s="73">
        <v>8243.2983578189996</v>
      </c>
      <c r="F14" s="73">
        <v>0</v>
      </c>
      <c r="G14" s="73">
        <v>24.634205180999999</v>
      </c>
      <c r="H14" s="73">
        <v>0</v>
      </c>
      <c r="I14" s="73">
        <v>0</v>
      </c>
      <c r="J14" s="73">
        <v>16.086170473999999</v>
      </c>
    </row>
    <row r="15" spans="1:10" ht="16.5" customHeight="1" x14ac:dyDescent="0.35">
      <c r="A15" s="61">
        <v>12</v>
      </c>
      <c r="B15" s="63" t="s">
        <v>107</v>
      </c>
      <c r="C15" s="74">
        <v>1649.33072373</v>
      </c>
      <c r="D15" s="73">
        <v>1452.398793848</v>
      </c>
      <c r="E15" s="73">
        <v>2946.689554388</v>
      </c>
      <c r="F15" s="73">
        <v>0</v>
      </c>
      <c r="G15" s="73">
        <v>42.792121608999999</v>
      </c>
      <c r="H15" s="73">
        <v>0</v>
      </c>
      <c r="I15" s="73">
        <v>0</v>
      </c>
      <c r="J15" s="73">
        <v>81.376183578999999</v>
      </c>
    </row>
    <row r="16" spans="1:10" ht="16.5" customHeight="1" x14ac:dyDescent="0.35">
      <c r="A16" s="61">
        <v>13</v>
      </c>
      <c r="B16" s="63" t="s">
        <v>108</v>
      </c>
      <c r="C16" s="74">
        <v>15.150152237</v>
      </c>
      <c r="D16" s="73">
        <v>16.613167745999998</v>
      </c>
      <c r="E16" s="73">
        <v>188.00267021299999</v>
      </c>
      <c r="F16" s="73">
        <v>0</v>
      </c>
      <c r="G16" s="73">
        <v>0.722459517</v>
      </c>
      <c r="H16" s="73">
        <v>0</v>
      </c>
      <c r="I16" s="73">
        <v>0</v>
      </c>
      <c r="J16" s="73">
        <v>0.33218388999999998</v>
      </c>
    </row>
    <row r="17" spans="1:10" ht="16.5" customHeight="1" x14ac:dyDescent="0.35">
      <c r="A17" s="61">
        <v>14</v>
      </c>
      <c r="B17" s="63" t="s">
        <v>109</v>
      </c>
      <c r="C17" s="74">
        <v>0.30135424900000002</v>
      </c>
      <c r="D17" s="73">
        <v>1.412565485</v>
      </c>
      <c r="E17" s="73">
        <v>75.71982371</v>
      </c>
      <c r="F17" s="73">
        <v>0</v>
      </c>
      <c r="G17" s="73">
        <v>0.36378832799999999</v>
      </c>
      <c r="H17" s="73">
        <v>0</v>
      </c>
      <c r="I17" s="73">
        <v>0</v>
      </c>
      <c r="J17" s="73">
        <v>0.35053227100000001</v>
      </c>
    </row>
    <row r="18" spans="1:10" ht="16.5" customHeight="1" x14ac:dyDescent="0.35">
      <c r="A18" s="61">
        <v>15</v>
      </c>
      <c r="B18" s="63" t="s">
        <v>110</v>
      </c>
      <c r="C18" s="74">
        <v>10.923841624</v>
      </c>
      <c r="D18" s="73">
        <v>41.777684161000003</v>
      </c>
      <c r="E18" s="73">
        <v>846.65070401599996</v>
      </c>
      <c r="F18" s="73">
        <v>0</v>
      </c>
      <c r="G18" s="73">
        <v>1.0412830749999999</v>
      </c>
      <c r="H18" s="73">
        <v>0</v>
      </c>
      <c r="I18" s="73">
        <v>0</v>
      </c>
      <c r="J18" s="73">
        <v>1.1254826099999999</v>
      </c>
    </row>
    <row r="19" spans="1:10" ht="16.5" customHeight="1" x14ac:dyDescent="0.35">
      <c r="A19" s="61">
        <v>16</v>
      </c>
      <c r="B19" s="63" t="s">
        <v>111</v>
      </c>
      <c r="C19" s="74">
        <v>3703.9875606109999</v>
      </c>
      <c r="D19" s="73">
        <v>1368.864067667</v>
      </c>
      <c r="E19" s="73">
        <v>6491.4957215430004</v>
      </c>
      <c r="F19" s="73">
        <v>0</v>
      </c>
      <c r="G19" s="73">
        <v>47.048654585000001</v>
      </c>
      <c r="H19" s="73">
        <v>0</v>
      </c>
      <c r="I19" s="73">
        <v>0</v>
      </c>
      <c r="J19" s="73">
        <v>76.347854185000003</v>
      </c>
    </row>
    <row r="20" spans="1:10" ht="16.5" customHeight="1" x14ac:dyDescent="0.35">
      <c r="A20" s="61">
        <v>17</v>
      </c>
      <c r="B20" s="63" t="s">
        <v>112</v>
      </c>
      <c r="C20" s="74">
        <v>149.62514485</v>
      </c>
      <c r="D20" s="73">
        <v>131.15751900399999</v>
      </c>
      <c r="E20" s="73">
        <v>1396.9563497290001</v>
      </c>
      <c r="F20" s="73">
        <v>0</v>
      </c>
      <c r="G20" s="73">
        <v>10.1299954</v>
      </c>
      <c r="H20" s="73">
        <v>0</v>
      </c>
      <c r="I20" s="73">
        <v>0</v>
      </c>
      <c r="J20" s="73">
        <v>10.308864448</v>
      </c>
    </row>
    <row r="21" spans="1:10" ht="16.5" customHeight="1" x14ac:dyDescent="0.35">
      <c r="A21" s="61">
        <v>18</v>
      </c>
      <c r="B21" s="63" t="s">
        <v>138</v>
      </c>
      <c r="C21" s="74">
        <v>0</v>
      </c>
      <c r="D21" s="73">
        <v>4.4873814999999997E-2</v>
      </c>
      <c r="E21" s="73">
        <v>0.26020352299999999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</row>
    <row r="22" spans="1:10" ht="16.5" customHeight="1" x14ac:dyDescent="0.35">
      <c r="A22" s="61">
        <v>19</v>
      </c>
      <c r="B22" s="62" t="s">
        <v>113</v>
      </c>
      <c r="C22" s="72">
        <v>0</v>
      </c>
      <c r="D22" s="73">
        <v>0</v>
      </c>
      <c r="E22" s="73">
        <v>0.265032139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</row>
    <row r="23" spans="1:10" ht="16.5" customHeight="1" x14ac:dyDescent="0.35">
      <c r="A23" s="61">
        <v>20</v>
      </c>
      <c r="B23" s="63" t="s">
        <v>114</v>
      </c>
      <c r="C23" s="74">
        <v>326.01180123199998</v>
      </c>
      <c r="D23" s="73">
        <v>202.02411021399999</v>
      </c>
      <c r="E23" s="73">
        <v>1783.281854978</v>
      </c>
      <c r="F23" s="73">
        <v>0</v>
      </c>
      <c r="G23" s="73">
        <v>4.0397229320000001</v>
      </c>
      <c r="H23" s="73">
        <v>0</v>
      </c>
      <c r="I23" s="73">
        <v>0</v>
      </c>
      <c r="J23" s="73">
        <v>7.2243943850000001</v>
      </c>
    </row>
    <row r="24" spans="1:10" ht="16.5" customHeight="1" x14ac:dyDescent="0.35">
      <c r="A24" s="61">
        <v>21</v>
      </c>
      <c r="B24" s="63" t="s">
        <v>115</v>
      </c>
      <c r="C24" s="74">
        <v>18710.090157892999</v>
      </c>
      <c r="D24" s="73">
        <v>8615.9518003869998</v>
      </c>
      <c r="E24" s="73">
        <v>27785.656647150001</v>
      </c>
      <c r="F24" s="73">
        <v>0</v>
      </c>
      <c r="G24" s="73">
        <v>308.62978867800001</v>
      </c>
      <c r="H24" s="73">
        <v>415.08350742099998</v>
      </c>
      <c r="I24" s="73">
        <v>0</v>
      </c>
      <c r="J24" s="73">
        <v>420.334856925</v>
      </c>
    </row>
    <row r="25" spans="1:10" ht="16.5" customHeight="1" x14ac:dyDescent="0.35">
      <c r="A25" s="61">
        <v>22</v>
      </c>
      <c r="B25" s="62" t="s">
        <v>116</v>
      </c>
      <c r="C25" s="72">
        <v>4.5131682999999999E-2</v>
      </c>
      <c r="D25" s="73">
        <v>6.3023243000000007E-2</v>
      </c>
      <c r="E25" s="73">
        <v>10.903570609000001</v>
      </c>
      <c r="F25" s="73">
        <v>0</v>
      </c>
      <c r="G25" s="73">
        <v>0.26111203300000002</v>
      </c>
      <c r="H25" s="73">
        <v>0</v>
      </c>
      <c r="I25" s="73">
        <v>0</v>
      </c>
      <c r="J25" s="73">
        <v>7.586392E-3</v>
      </c>
    </row>
    <row r="26" spans="1:10" ht="16.5" customHeight="1" x14ac:dyDescent="0.35">
      <c r="A26" s="61">
        <v>23</v>
      </c>
      <c r="B26" s="63" t="s">
        <v>117</v>
      </c>
      <c r="C26" s="74">
        <v>8.2643800000000003E-2</v>
      </c>
      <c r="D26" s="73">
        <v>8.4653735569999995</v>
      </c>
      <c r="E26" s="73">
        <v>28.098248707</v>
      </c>
      <c r="F26" s="73">
        <v>0</v>
      </c>
      <c r="G26" s="73">
        <v>2.0346764980000001</v>
      </c>
      <c r="H26" s="73">
        <v>0</v>
      </c>
      <c r="I26" s="73">
        <v>0</v>
      </c>
      <c r="J26" s="73">
        <v>8.9076398000000001E-2</v>
      </c>
    </row>
    <row r="27" spans="1:10" ht="16.5" customHeight="1" x14ac:dyDescent="0.35">
      <c r="A27" s="61">
        <v>24</v>
      </c>
      <c r="B27" s="62" t="s">
        <v>118</v>
      </c>
      <c r="C27" s="72">
        <v>4.0518350000000002E-3</v>
      </c>
      <c r="D27" s="73">
        <v>1.0884904000000001E-2</v>
      </c>
      <c r="E27" s="73">
        <v>3.3432092469999999</v>
      </c>
      <c r="F27" s="73">
        <v>0</v>
      </c>
      <c r="G27" s="73">
        <v>0.12468093099999999</v>
      </c>
      <c r="H27" s="73">
        <v>0</v>
      </c>
      <c r="I27" s="73">
        <v>0</v>
      </c>
      <c r="J27" s="73">
        <v>5.7856999999999998E-5</v>
      </c>
    </row>
    <row r="28" spans="1:10" ht="16.5" customHeight="1" x14ac:dyDescent="0.35">
      <c r="A28" s="61">
        <v>25</v>
      </c>
      <c r="B28" s="62" t="s">
        <v>119</v>
      </c>
      <c r="C28" s="72">
        <v>1.4698524070000001</v>
      </c>
      <c r="D28" s="73">
        <v>4.9956784320000001</v>
      </c>
      <c r="E28" s="73">
        <v>49.052814228000003</v>
      </c>
      <c r="F28" s="73">
        <v>0</v>
      </c>
      <c r="G28" s="73">
        <v>2.5045619490000002</v>
      </c>
      <c r="H28" s="73">
        <v>0</v>
      </c>
      <c r="I28" s="73">
        <v>0</v>
      </c>
      <c r="J28" s="73">
        <v>2.2714525430000001</v>
      </c>
    </row>
    <row r="29" spans="1:10" ht="16.5" customHeight="1" x14ac:dyDescent="0.35">
      <c r="A29" s="61">
        <v>26</v>
      </c>
      <c r="B29" s="63" t="s">
        <v>120</v>
      </c>
      <c r="C29" s="74">
        <v>1718.796747156</v>
      </c>
      <c r="D29" s="73">
        <v>4058.2763500000001</v>
      </c>
      <c r="E29" s="73">
        <v>7270.5590265029996</v>
      </c>
      <c r="F29" s="73">
        <v>0</v>
      </c>
      <c r="G29" s="73">
        <v>96.150692410999994</v>
      </c>
      <c r="H29" s="73">
        <v>0</v>
      </c>
      <c r="I29" s="73">
        <v>0</v>
      </c>
      <c r="J29" s="73">
        <v>101.502626667</v>
      </c>
    </row>
    <row r="30" spans="1:10" ht="16.5" customHeight="1" x14ac:dyDescent="0.35">
      <c r="A30" s="61">
        <v>27</v>
      </c>
      <c r="B30" s="63" t="s">
        <v>121</v>
      </c>
      <c r="C30" s="74">
        <v>3.7682747089999999</v>
      </c>
      <c r="D30" s="73">
        <v>25.362927694</v>
      </c>
      <c r="E30" s="73">
        <v>549.06611676399996</v>
      </c>
      <c r="F30" s="73">
        <v>0</v>
      </c>
      <c r="G30" s="73">
        <v>0.98935905599999996</v>
      </c>
      <c r="H30" s="73">
        <v>0</v>
      </c>
      <c r="I30" s="73">
        <v>0</v>
      </c>
      <c r="J30" s="73">
        <v>2.3138818900000002</v>
      </c>
    </row>
    <row r="31" spans="1:10" ht="16.5" customHeight="1" x14ac:dyDescent="0.35">
      <c r="A31" s="61">
        <v>28</v>
      </c>
      <c r="B31" s="63" t="s">
        <v>51</v>
      </c>
      <c r="C31" s="74">
        <v>556.9922898420001</v>
      </c>
      <c r="D31" s="73">
        <v>720.13013988900002</v>
      </c>
      <c r="E31" s="73">
        <v>5958.3853137040005</v>
      </c>
      <c r="F31" s="73">
        <v>0</v>
      </c>
      <c r="G31" s="73">
        <v>68.227756651000007</v>
      </c>
      <c r="H31" s="73">
        <v>0</v>
      </c>
      <c r="I31" s="73">
        <v>0</v>
      </c>
      <c r="J31" s="73">
        <v>89.403472140999995</v>
      </c>
    </row>
    <row r="32" spans="1:10" ht="16.5" customHeight="1" x14ac:dyDescent="0.35">
      <c r="A32" s="61">
        <v>29</v>
      </c>
      <c r="B32" s="63" t="s">
        <v>122</v>
      </c>
      <c r="C32" s="74">
        <v>7.2071965450000004</v>
      </c>
      <c r="D32" s="73">
        <v>4.3779642120000002</v>
      </c>
      <c r="E32" s="73">
        <v>48.982351514999998</v>
      </c>
      <c r="F32" s="73">
        <v>0</v>
      </c>
      <c r="G32" s="73">
        <v>0.40416271599999998</v>
      </c>
      <c r="H32" s="73">
        <v>0</v>
      </c>
      <c r="I32" s="73">
        <v>0</v>
      </c>
      <c r="J32" s="73">
        <v>6.6511065999999994E-2</v>
      </c>
    </row>
    <row r="33" spans="1:10" ht="16.5" customHeight="1" x14ac:dyDescent="0.35">
      <c r="A33" s="61">
        <v>30</v>
      </c>
      <c r="B33" s="63" t="s">
        <v>123</v>
      </c>
      <c r="C33" s="74">
        <v>15.107591150999999</v>
      </c>
      <c r="D33" s="73">
        <v>53.703209794000003</v>
      </c>
      <c r="E33" s="73">
        <v>1425.901605389</v>
      </c>
      <c r="F33" s="73">
        <v>0</v>
      </c>
      <c r="G33" s="73">
        <v>4.0069878350000003</v>
      </c>
      <c r="H33" s="73">
        <v>0</v>
      </c>
      <c r="I33" s="73">
        <v>0</v>
      </c>
      <c r="J33" s="73">
        <v>5.6064638819999999</v>
      </c>
    </row>
    <row r="34" spans="1:10" ht="16.5" customHeight="1" x14ac:dyDescent="0.35">
      <c r="A34" s="61">
        <v>31</v>
      </c>
      <c r="B34" s="63" t="s">
        <v>124</v>
      </c>
      <c r="C34" s="74">
        <v>57.821804755000002</v>
      </c>
      <c r="D34" s="73">
        <v>76.741759099000006</v>
      </c>
      <c r="E34" s="73">
        <v>1918.016241626</v>
      </c>
      <c r="F34" s="73">
        <v>0</v>
      </c>
      <c r="G34" s="73">
        <v>5.6384345209999998</v>
      </c>
      <c r="H34" s="73">
        <v>0</v>
      </c>
      <c r="I34" s="73">
        <v>0</v>
      </c>
      <c r="J34" s="73">
        <v>8.2432284710000001</v>
      </c>
    </row>
    <row r="35" spans="1:10" ht="16.5" customHeight="1" x14ac:dyDescent="0.35">
      <c r="A35" s="61">
        <v>32</v>
      </c>
      <c r="B35" s="62" t="s">
        <v>125</v>
      </c>
      <c r="C35" s="72">
        <v>0.236612973</v>
      </c>
      <c r="D35" s="73">
        <v>26.922512706999999</v>
      </c>
      <c r="E35" s="73">
        <v>36.487833058</v>
      </c>
      <c r="F35" s="73">
        <v>0</v>
      </c>
      <c r="G35" s="73">
        <v>8.2779759999999994E-3</v>
      </c>
      <c r="H35" s="73">
        <v>0</v>
      </c>
      <c r="I35" s="73">
        <v>0</v>
      </c>
      <c r="J35" s="73">
        <v>8.1007400000000004E-4</v>
      </c>
    </row>
    <row r="36" spans="1:10" ht="16.5" customHeight="1" x14ac:dyDescent="0.35">
      <c r="A36" s="61">
        <v>33</v>
      </c>
      <c r="B36" s="63" t="s">
        <v>126</v>
      </c>
      <c r="C36" s="74">
        <v>1699.598370513</v>
      </c>
      <c r="D36" s="73">
        <v>1983.960435835</v>
      </c>
      <c r="E36" s="73">
        <v>4096.4386721290002</v>
      </c>
      <c r="F36" s="73">
        <v>0</v>
      </c>
      <c r="G36" s="73">
        <v>149.775323507</v>
      </c>
      <c r="H36" s="73">
        <v>0</v>
      </c>
      <c r="I36" s="73">
        <v>0</v>
      </c>
      <c r="J36" s="73">
        <v>81.363627749000003</v>
      </c>
    </row>
    <row r="37" spans="1:10" ht="16.5" customHeight="1" x14ac:dyDescent="0.35">
      <c r="A37" s="61">
        <v>34</v>
      </c>
      <c r="B37" s="63" t="s">
        <v>127</v>
      </c>
      <c r="C37" s="74">
        <v>619.37120437700003</v>
      </c>
      <c r="D37" s="73">
        <v>420.73502822</v>
      </c>
      <c r="E37" s="73">
        <v>1512.8350707249999</v>
      </c>
      <c r="F37" s="73">
        <v>0</v>
      </c>
      <c r="G37" s="73">
        <v>32.108724764999998</v>
      </c>
      <c r="H37" s="73">
        <v>0</v>
      </c>
      <c r="I37" s="73">
        <v>0</v>
      </c>
      <c r="J37" s="73">
        <v>33.676901534999999</v>
      </c>
    </row>
    <row r="38" spans="1:10" ht="16.5" customHeight="1" x14ac:dyDescent="0.35">
      <c r="A38" s="61">
        <v>35</v>
      </c>
      <c r="B38" s="63" t="s">
        <v>128</v>
      </c>
      <c r="C38" s="74">
        <v>0.22307043200000001</v>
      </c>
      <c r="D38" s="73">
        <v>0.24664963600000001</v>
      </c>
      <c r="E38" s="73">
        <v>12.158342854000001</v>
      </c>
      <c r="F38" s="73">
        <v>0</v>
      </c>
      <c r="G38" s="73">
        <v>2.9604443000000001E-2</v>
      </c>
      <c r="H38" s="73">
        <v>0</v>
      </c>
      <c r="I38" s="73">
        <v>0</v>
      </c>
      <c r="J38" s="73">
        <v>4.308185E-3</v>
      </c>
    </row>
    <row r="39" spans="1:10" ht="16.5" customHeight="1" x14ac:dyDescent="0.35">
      <c r="A39" s="61">
        <v>36</v>
      </c>
      <c r="B39" s="63" t="s">
        <v>129</v>
      </c>
      <c r="C39" s="74">
        <v>158.728579685</v>
      </c>
      <c r="D39" s="73">
        <v>790.70591640600003</v>
      </c>
      <c r="E39" s="73">
        <v>4446.5239865169997</v>
      </c>
      <c r="F39" s="73">
        <v>0</v>
      </c>
      <c r="G39" s="73">
        <v>15.919224412</v>
      </c>
      <c r="H39" s="73">
        <v>0</v>
      </c>
      <c r="I39" s="73">
        <v>0</v>
      </c>
      <c r="J39" s="73">
        <v>27.928614784000001</v>
      </c>
    </row>
    <row r="40" spans="1:10" ht="16.5" customHeight="1" x14ac:dyDescent="0.35">
      <c r="A40" s="61">
        <v>37</v>
      </c>
      <c r="B40" s="63" t="s">
        <v>130</v>
      </c>
      <c r="C40" s="74">
        <v>3.320940088</v>
      </c>
      <c r="D40" s="73">
        <v>38.927066095000001</v>
      </c>
      <c r="E40" s="73">
        <v>425.95149655799997</v>
      </c>
      <c r="F40" s="73">
        <v>0</v>
      </c>
      <c r="G40" s="73">
        <v>8.3346048350000004</v>
      </c>
      <c r="H40" s="73">
        <v>0</v>
      </c>
      <c r="I40" s="73">
        <v>0</v>
      </c>
      <c r="J40" s="73">
        <v>24.071125787</v>
      </c>
    </row>
    <row r="41" spans="1:10" ht="16.5" customHeight="1" x14ac:dyDescent="0.35">
      <c r="A41" s="61">
        <v>38</v>
      </c>
      <c r="B41" s="63" t="s">
        <v>131</v>
      </c>
      <c r="C41" s="74">
        <v>576.73299724100002</v>
      </c>
      <c r="D41" s="73">
        <v>653.40434465500005</v>
      </c>
      <c r="E41" s="73">
        <v>4050.8711327309002</v>
      </c>
      <c r="F41" s="73">
        <v>0</v>
      </c>
      <c r="G41" s="73">
        <v>35.988802970999998</v>
      </c>
      <c r="H41" s="73">
        <v>0</v>
      </c>
      <c r="I41" s="73">
        <v>0</v>
      </c>
      <c r="J41" s="73">
        <v>42.479016280000003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AAUM Report for Mar 2026</dc:title>
  <dc:creator>HSBC Asset Management India Limited</dc:creator>
  <dcterms:created xsi:type="dcterms:W3CDTF">2015-06-05T18:17:20Z</dcterms:created>
  <dcterms:modified xsi:type="dcterms:W3CDTF">2026-05-08T10:10:36Z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