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Sep 2025\AAUM report\"/>
    </mc:Choice>
  </mc:AlternateContent>
  <xr:revisionPtr revIDLastSave="0" documentId="13_ncr:1_{2EFBE924-D2D6-4D5E-995F-23672947BD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7" i="1" l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G81" i="1"/>
  <c r="BF81" i="1"/>
  <c r="BE81" i="1"/>
  <c r="AY81" i="1"/>
  <c r="AX81" i="1"/>
  <c r="AW81" i="1"/>
  <c r="AQ81" i="1"/>
  <c r="AP81" i="1"/>
  <c r="AO81" i="1"/>
  <c r="AI81" i="1"/>
  <c r="AH81" i="1"/>
  <c r="AG81" i="1"/>
  <c r="AA81" i="1"/>
  <c r="Z81" i="1"/>
  <c r="Y81" i="1"/>
  <c r="S81" i="1"/>
  <c r="R81" i="1"/>
  <c r="Q81" i="1"/>
  <c r="K81" i="1"/>
  <c r="J81" i="1"/>
  <c r="I81" i="1"/>
  <c r="C81" i="1"/>
  <c r="BK80" i="1"/>
  <c r="BJ80" i="1"/>
  <c r="BI80" i="1"/>
  <c r="BH80" i="1"/>
  <c r="BG80" i="1"/>
  <c r="BF80" i="1"/>
  <c r="BE80" i="1"/>
  <c r="BD80" i="1"/>
  <c r="BD81" i="1" s="1"/>
  <c r="BC80" i="1"/>
  <c r="BB80" i="1"/>
  <c r="BA80" i="1"/>
  <c r="AZ80" i="1"/>
  <c r="AY80" i="1"/>
  <c r="AX80" i="1"/>
  <c r="AW80" i="1"/>
  <c r="AV80" i="1"/>
  <c r="AV81" i="1" s="1"/>
  <c r="AU80" i="1"/>
  <c r="AT80" i="1"/>
  <c r="AS80" i="1"/>
  <c r="AR80" i="1"/>
  <c r="AQ80" i="1"/>
  <c r="AP80" i="1"/>
  <c r="AO80" i="1"/>
  <c r="AN80" i="1"/>
  <c r="AN81" i="1" s="1"/>
  <c r="AM80" i="1"/>
  <c r="AL80" i="1"/>
  <c r="AK80" i="1"/>
  <c r="AJ80" i="1"/>
  <c r="AI80" i="1"/>
  <c r="AH80" i="1"/>
  <c r="AG80" i="1"/>
  <c r="AF80" i="1"/>
  <c r="AF81" i="1" s="1"/>
  <c r="AE80" i="1"/>
  <c r="AD80" i="1"/>
  <c r="AC80" i="1"/>
  <c r="AB80" i="1"/>
  <c r="AA80" i="1"/>
  <c r="Z80" i="1"/>
  <c r="Y80" i="1"/>
  <c r="X80" i="1"/>
  <c r="X81" i="1" s="1"/>
  <c r="W80" i="1"/>
  <c r="V80" i="1"/>
  <c r="U80" i="1"/>
  <c r="T80" i="1"/>
  <c r="S80" i="1"/>
  <c r="R80" i="1"/>
  <c r="Q80" i="1"/>
  <c r="P80" i="1"/>
  <c r="P81" i="1" s="1"/>
  <c r="O80" i="1"/>
  <c r="N80" i="1"/>
  <c r="M80" i="1"/>
  <c r="L80" i="1"/>
  <c r="K80" i="1"/>
  <c r="J80" i="1"/>
  <c r="I80" i="1"/>
  <c r="H80" i="1"/>
  <c r="H81" i="1" s="1"/>
  <c r="G80" i="1"/>
  <c r="F80" i="1"/>
  <c r="E80" i="1"/>
  <c r="D80" i="1"/>
  <c r="C80" i="1"/>
  <c r="BK79" i="1"/>
  <c r="BK77" i="1"/>
  <c r="BK81" i="1" s="1"/>
  <c r="BJ77" i="1"/>
  <c r="BJ81" i="1" s="1"/>
  <c r="BI77" i="1"/>
  <c r="BI81" i="1" s="1"/>
  <c r="BH77" i="1"/>
  <c r="BH81" i="1" s="1"/>
  <c r="BG77" i="1"/>
  <c r="BF77" i="1"/>
  <c r="BE77" i="1"/>
  <c r="BD77" i="1"/>
  <c r="BC77" i="1"/>
  <c r="BC81" i="1" s="1"/>
  <c r="BB77" i="1"/>
  <c r="BB81" i="1" s="1"/>
  <c r="BA77" i="1"/>
  <c r="BA81" i="1" s="1"/>
  <c r="AZ77" i="1"/>
  <c r="AZ81" i="1" s="1"/>
  <c r="AY77" i="1"/>
  <c r="AX77" i="1"/>
  <c r="AW77" i="1"/>
  <c r="AV77" i="1"/>
  <c r="AU77" i="1"/>
  <c r="AU81" i="1" s="1"/>
  <c r="AT77" i="1"/>
  <c r="AT81" i="1" s="1"/>
  <c r="AS77" i="1"/>
  <c r="AS81" i="1" s="1"/>
  <c r="AR77" i="1"/>
  <c r="AR81" i="1" s="1"/>
  <c r="AQ77" i="1"/>
  <c r="AP77" i="1"/>
  <c r="AO77" i="1"/>
  <c r="AN77" i="1"/>
  <c r="AM77" i="1"/>
  <c r="AM81" i="1" s="1"/>
  <c r="AL77" i="1"/>
  <c r="AL81" i="1" s="1"/>
  <c r="AK77" i="1"/>
  <c r="AK81" i="1" s="1"/>
  <c r="AJ77" i="1"/>
  <c r="AJ81" i="1" s="1"/>
  <c r="AI77" i="1"/>
  <c r="AH77" i="1"/>
  <c r="AG77" i="1"/>
  <c r="AF77" i="1"/>
  <c r="AE77" i="1"/>
  <c r="AE81" i="1" s="1"/>
  <c r="AD77" i="1"/>
  <c r="AD81" i="1" s="1"/>
  <c r="AC77" i="1"/>
  <c r="AC81" i="1" s="1"/>
  <c r="AB77" i="1"/>
  <c r="AB81" i="1" s="1"/>
  <c r="AA77" i="1"/>
  <c r="Z77" i="1"/>
  <c r="Y77" i="1"/>
  <c r="X77" i="1"/>
  <c r="W77" i="1"/>
  <c r="W81" i="1" s="1"/>
  <c r="V77" i="1"/>
  <c r="V81" i="1" s="1"/>
  <c r="U77" i="1"/>
  <c r="U81" i="1" s="1"/>
  <c r="T77" i="1"/>
  <c r="T81" i="1" s="1"/>
  <c r="S77" i="1"/>
  <c r="R77" i="1"/>
  <c r="Q77" i="1"/>
  <c r="P77" i="1"/>
  <c r="O77" i="1"/>
  <c r="O81" i="1" s="1"/>
  <c r="N77" i="1"/>
  <c r="N81" i="1" s="1"/>
  <c r="M77" i="1"/>
  <c r="M81" i="1" s="1"/>
  <c r="L77" i="1"/>
  <c r="L81" i="1" s="1"/>
  <c r="K77" i="1"/>
  <c r="J77" i="1"/>
  <c r="I77" i="1"/>
  <c r="H77" i="1"/>
  <c r="G77" i="1"/>
  <c r="G81" i="1" s="1"/>
  <c r="F77" i="1"/>
  <c r="F81" i="1" s="1"/>
  <c r="E77" i="1"/>
  <c r="E81" i="1" s="1"/>
  <c r="D77" i="1"/>
  <c r="D81" i="1" s="1"/>
  <c r="C77" i="1"/>
  <c r="BK76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K72" i="1" s="1"/>
  <c r="BG67" i="1"/>
  <c r="BF67" i="1"/>
  <c r="BE67" i="1"/>
  <c r="BD67" i="1"/>
  <c r="AY67" i="1"/>
  <c r="AX67" i="1"/>
  <c r="AW67" i="1"/>
  <c r="AV67" i="1"/>
  <c r="AQ67" i="1"/>
  <c r="AP67" i="1"/>
  <c r="AO67" i="1"/>
  <c r="AN67" i="1"/>
  <c r="AI67" i="1"/>
  <c r="AH67" i="1"/>
  <c r="AG67" i="1"/>
  <c r="AF67" i="1"/>
  <c r="AA67" i="1"/>
  <c r="Z67" i="1"/>
  <c r="Y67" i="1"/>
  <c r="X67" i="1"/>
  <c r="S67" i="1"/>
  <c r="R67" i="1"/>
  <c r="Q67" i="1"/>
  <c r="P67" i="1"/>
  <c r="K67" i="1"/>
  <c r="J67" i="1"/>
  <c r="I67" i="1"/>
  <c r="H67" i="1"/>
  <c r="C67" i="1"/>
  <c r="BJ66" i="1"/>
  <c r="BI66" i="1"/>
  <c r="BH66" i="1"/>
  <c r="BH67" i="1" s="1"/>
  <c r="BG66" i="1"/>
  <c r="BF66" i="1"/>
  <c r="BE66" i="1"/>
  <c r="BD66" i="1"/>
  <c r="BC66" i="1"/>
  <c r="BB66" i="1"/>
  <c r="BA66" i="1"/>
  <c r="BA67" i="1" s="1"/>
  <c r="AZ66" i="1"/>
  <c r="AZ67" i="1" s="1"/>
  <c r="AY66" i="1"/>
  <c r="AX66" i="1"/>
  <c r="AW66" i="1"/>
  <c r="AV66" i="1"/>
  <c r="AU66" i="1"/>
  <c r="AT66" i="1"/>
  <c r="AS66" i="1"/>
  <c r="AR66" i="1"/>
  <c r="AR67" i="1" s="1"/>
  <c r="AQ66" i="1"/>
  <c r="AP66" i="1"/>
  <c r="AO66" i="1"/>
  <c r="AN66" i="1"/>
  <c r="AM66" i="1"/>
  <c r="AL66" i="1"/>
  <c r="AL67" i="1" s="1"/>
  <c r="AK66" i="1"/>
  <c r="AJ66" i="1"/>
  <c r="AJ67" i="1" s="1"/>
  <c r="AI66" i="1"/>
  <c r="AH66" i="1"/>
  <c r="AG66" i="1"/>
  <c r="AF66" i="1"/>
  <c r="AE66" i="1"/>
  <c r="AD66" i="1"/>
  <c r="AC66" i="1"/>
  <c r="AB66" i="1"/>
  <c r="AB67" i="1" s="1"/>
  <c r="AA66" i="1"/>
  <c r="Z66" i="1"/>
  <c r="Y66" i="1"/>
  <c r="X66" i="1"/>
  <c r="W66" i="1"/>
  <c r="W67" i="1" s="1"/>
  <c r="V66" i="1"/>
  <c r="U66" i="1"/>
  <c r="T66" i="1"/>
  <c r="T67" i="1" s="1"/>
  <c r="S66" i="1"/>
  <c r="R66" i="1"/>
  <c r="Q66" i="1"/>
  <c r="P66" i="1"/>
  <c r="O66" i="1"/>
  <c r="N66" i="1"/>
  <c r="M66" i="1"/>
  <c r="M67" i="1" s="1"/>
  <c r="L66" i="1"/>
  <c r="L67" i="1" s="1"/>
  <c r="K66" i="1"/>
  <c r="J66" i="1"/>
  <c r="I66" i="1"/>
  <c r="H66" i="1"/>
  <c r="G66" i="1"/>
  <c r="F66" i="1"/>
  <c r="E66" i="1"/>
  <c r="D66" i="1"/>
  <c r="D67" i="1" s="1"/>
  <c r="C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K44" i="1"/>
  <c r="BK67" i="1" s="1"/>
  <c r="BJ44" i="1"/>
  <c r="BJ67" i="1" s="1"/>
  <c r="BI44" i="1"/>
  <c r="BI67" i="1" s="1"/>
  <c r="BH44" i="1"/>
  <c r="BG44" i="1"/>
  <c r="BF44" i="1"/>
  <c r="BE44" i="1"/>
  <c r="BD44" i="1"/>
  <c r="BC44" i="1"/>
  <c r="BC67" i="1" s="1"/>
  <c r="BB44" i="1"/>
  <c r="BB67" i="1" s="1"/>
  <c r="BA44" i="1"/>
  <c r="AZ44" i="1"/>
  <c r="AY44" i="1"/>
  <c r="AX44" i="1"/>
  <c r="AW44" i="1"/>
  <c r="AV44" i="1"/>
  <c r="AU44" i="1"/>
  <c r="AU67" i="1" s="1"/>
  <c r="AT44" i="1"/>
  <c r="AT67" i="1" s="1"/>
  <c r="AS44" i="1"/>
  <c r="AS67" i="1" s="1"/>
  <c r="AR44" i="1"/>
  <c r="AQ44" i="1"/>
  <c r="AP44" i="1"/>
  <c r="AO44" i="1"/>
  <c r="AN44" i="1"/>
  <c r="AM44" i="1"/>
  <c r="AM67" i="1" s="1"/>
  <c r="AL44" i="1"/>
  <c r="AK44" i="1"/>
  <c r="AK67" i="1" s="1"/>
  <c r="AJ44" i="1"/>
  <c r="AI44" i="1"/>
  <c r="AH44" i="1"/>
  <c r="AG44" i="1"/>
  <c r="AF44" i="1"/>
  <c r="AE44" i="1"/>
  <c r="AE67" i="1" s="1"/>
  <c r="AD44" i="1"/>
  <c r="AD67" i="1" s="1"/>
  <c r="AC44" i="1"/>
  <c r="AC67" i="1" s="1"/>
  <c r="AB44" i="1"/>
  <c r="AA44" i="1"/>
  <c r="Z44" i="1"/>
  <c r="Y44" i="1"/>
  <c r="X44" i="1"/>
  <c r="W44" i="1"/>
  <c r="V44" i="1"/>
  <c r="V67" i="1" s="1"/>
  <c r="U44" i="1"/>
  <c r="U67" i="1" s="1"/>
  <c r="T44" i="1"/>
  <c r="S44" i="1"/>
  <c r="R44" i="1"/>
  <c r="Q44" i="1"/>
  <c r="P44" i="1"/>
  <c r="O44" i="1"/>
  <c r="O67" i="1" s="1"/>
  <c r="N44" i="1"/>
  <c r="N67" i="1" s="1"/>
  <c r="M44" i="1"/>
  <c r="L44" i="1"/>
  <c r="K44" i="1"/>
  <c r="J44" i="1"/>
  <c r="I44" i="1"/>
  <c r="H44" i="1"/>
  <c r="G44" i="1"/>
  <c r="G67" i="1" s="1"/>
  <c r="F44" i="1"/>
  <c r="F67" i="1" s="1"/>
  <c r="E44" i="1"/>
  <c r="E67" i="1" s="1"/>
  <c r="D44" i="1"/>
  <c r="C44" i="1"/>
  <c r="BK43" i="1"/>
  <c r="BK42" i="1"/>
  <c r="BJ37" i="1"/>
  <c r="BI37" i="1"/>
  <c r="BH37" i="1"/>
  <c r="BH38" i="1" s="1"/>
  <c r="BG37" i="1"/>
  <c r="BG38" i="1" s="1"/>
  <c r="BG91" i="1" s="1"/>
  <c r="BF37" i="1"/>
  <c r="BF38" i="1" s="1"/>
  <c r="BF91" i="1" s="1"/>
  <c r="BE37" i="1"/>
  <c r="BE38" i="1" s="1"/>
  <c r="BE91" i="1" s="1"/>
  <c r="BD37" i="1"/>
  <c r="BC37" i="1"/>
  <c r="BB37" i="1"/>
  <c r="BA37" i="1"/>
  <c r="AZ37" i="1"/>
  <c r="AZ38" i="1" s="1"/>
  <c r="AY37" i="1"/>
  <c r="AY38" i="1" s="1"/>
  <c r="AY91" i="1" s="1"/>
  <c r="AX37" i="1"/>
  <c r="AX38" i="1" s="1"/>
  <c r="AX91" i="1" s="1"/>
  <c r="AW37" i="1"/>
  <c r="AW38" i="1" s="1"/>
  <c r="AW91" i="1" s="1"/>
  <c r="AV37" i="1"/>
  <c r="AU37" i="1"/>
  <c r="AT37" i="1"/>
  <c r="AS37" i="1"/>
  <c r="AR37" i="1"/>
  <c r="AR38" i="1" s="1"/>
  <c r="AQ37" i="1"/>
  <c r="AQ38" i="1" s="1"/>
  <c r="AQ91" i="1" s="1"/>
  <c r="AP37" i="1"/>
  <c r="AP38" i="1" s="1"/>
  <c r="AP91" i="1" s="1"/>
  <c r="AO37" i="1"/>
  <c r="AO38" i="1" s="1"/>
  <c r="AO91" i="1" s="1"/>
  <c r="AN37" i="1"/>
  <c r="AM37" i="1"/>
  <c r="AL37" i="1"/>
  <c r="AK37" i="1"/>
  <c r="AJ37" i="1"/>
  <c r="AJ38" i="1" s="1"/>
  <c r="AI37" i="1"/>
  <c r="AI38" i="1" s="1"/>
  <c r="AI91" i="1" s="1"/>
  <c r="AH37" i="1"/>
  <c r="AH38" i="1" s="1"/>
  <c r="AH91" i="1" s="1"/>
  <c r="AG37" i="1"/>
  <c r="AG38" i="1" s="1"/>
  <c r="AG91" i="1" s="1"/>
  <c r="AF37" i="1"/>
  <c r="AE37" i="1"/>
  <c r="AD37" i="1"/>
  <c r="AC37" i="1"/>
  <c r="AB37" i="1"/>
  <c r="AB38" i="1" s="1"/>
  <c r="AA37" i="1"/>
  <c r="AA38" i="1" s="1"/>
  <c r="AA91" i="1" s="1"/>
  <c r="Z37" i="1"/>
  <c r="Z38" i="1" s="1"/>
  <c r="Z91" i="1" s="1"/>
  <c r="Y37" i="1"/>
  <c r="Y38" i="1" s="1"/>
  <c r="Y91" i="1" s="1"/>
  <c r="X37" i="1"/>
  <c r="W37" i="1"/>
  <c r="V37" i="1"/>
  <c r="U37" i="1"/>
  <c r="T37" i="1"/>
  <c r="T38" i="1" s="1"/>
  <c r="S37" i="1"/>
  <c r="S38" i="1" s="1"/>
  <c r="S91" i="1" s="1"/>
  <c r="R37" i="1"/>
  <c r="R38" i="1" s="1"/>
  <c r="R91" i="1" s="1"/>
  <c r="Q37" i="1"/>
  <c r="Q38" i="1" s="1"/>
  <c r="Q91" i="1" s="1"/>
  <c r="P37" i="1"/>
  <c r="O37" i="1"/>
  <c r="N37" i="1"/>
  <c r="M37" i="1"/>
  <c r="L37" i="1"/>
  <c r="L38" i="1" s="1"/>
  <c r="K37" i="1"/>
  <c r="K38" i="1" s="1"/>
  <c r="K91" i="1" s="1"/>
  <c r="J37" i="1"/>
  <c r="J38" i="1" s="1"/>
  <c r="J91" i="1" s="1"/>
  <c r="I37" i="1"/>
  <c r="I38" i="1" s="1"/>
  <c r="I91" i="1" s="1"/>
  <c r="H37" i="1"/>
  <c r="G37" i="1"/>
  <c r="F37" i="1"/>
  <c r="E37" i="1"/>
  <c r="D37" i="1"/>
  <c r="D38" i="1" s="1"/>
  <c r="C37" i="1"/>
  <c r="C38" i="1" s="1"/>
  <c r="C91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J20" i="1"/>
  <c r="BI20" i="1"/>
  <c r="BH20" i="1"/>
  <c r="BG20" i="1"/>
  <c r="BF20" i="1"/>
  <c r="BE20" i="1"/>
  <c r="BD20" i="1"/>
  <c r="BD38" i="1" s="1"/>
  <c r="BD91" i="1" s="1"/>
  <c r="BC20" i="1"/>
  <c r="BB20" i="1"/>
  <c r="BA20" i="1"/>
  <c r="AZ20" i="1"/>
  <c r="AY20" i="1"/>
  <c r="AX20" i="1"/>
  <c r="AW20" i="1"/>
  <c r="AV20" i="1"/>
  <c r="AV38" i="1" s="1"/>
  <c r="AV91" i="1" s="1"/>
  <c r="AU20" i="1"/>
  <c r="AT20" i="1"/>
  <c r="AS20" i="1"/>
  <c r="AR20" i="1"/>
  <c r="AQ20" i="1"/>
  <c r="AP20" i="1"/>
  <c r="AO20" i="1"/>
  <c r="AN20" i="1"/>
  <c r="AN38" i="1" s="1"/>
  <c r="AN91" i="1" s="1"/>
  <c r="AM20" i="1"/>
  <c r="AL20" i="1"/>
  <c r="AK20" i="1"/>
  <c r="AJ20" i="1"/>
  <c r="AI20" i="1"/>
  <c r="AH20" i="1"/>
  <c r="AG20" i="1"/>
  <c r="AF20" i="1"/>
  <c r="AF38" i="1" s="1"/>
  <c r="AF91" i="1" s="1"/>
  <c r="AE20" i="1"/>
  <c r="AD20" i="1"/>
  <c r="AC20" i="1"/>
  <c r="AB20" i="1"/>
  <c r="AA20" i="1"/>
  <c r="Z20" i="1"/>
  <c r="Y20" i="1"/>
  <c r="X20" i="1"/>
  <c r="X38" i="1" s="1"/>
  <c r="X91" i="1" s="1"/>
  <c r="W20" i="1"/>
  <c r="V20" i="1"/>
  <c r="U20" i="1"/>
  <c r="T20" i="1"/>
  <c r="S20" i="1"/>
  <c r="R20" i="1"/>
  <c r="Q20" i="1"/>
  <c r="P20" i="1"/>
  <c r="P38" i="1" s="1"/>
  <c r="P91" i="1" s="1"/>
  <c r="O20" i="1"/>
  <c r="N20" i="1"/>
  <c r="M20" i="1"/>
  <c r="L20" i="1"/>
  <c r="K20" i="1"/>
  <c r="J20" i="1"/>
  <c r="I20" i="1"/>
  <c r="H20" i="1"/>
  <c r="H38" i="1" s="1"/>
  <c r="H91" i="1" s="1"/>
  <c r="G20" i="1"/>
  <c r="F20" i="1"/>
  <c r="E20" i="1"/>
  <c r="D20" i="1"/>
  <c r="C20" i="1"/>
  <c r="BK19" i="1"/>
  <c r="BK20" i="1" s="1"/>
  <c r="BK17" i="1"/>
  <c r="BJ17" i="1"/>
  <c r="BI17" i="1"/>
  <c r="BH17" i="1"/>
  <c r="BG17" i="1"/>
  <c r="BF17" i="1"/>
  <c r="BE17" i="1"/>
  <c r="BD17" i="1"/>
  <c r="BC17" i="1"/>
  <c r="BC38" i="1" s="1"/>
  <c r="BC91" i="1" s="1"/>
  <c r="BB17" i="1"/>
  <c r="BA17" i="1"/>
  <c r="AZ17" i="1"/>
  <c r="AY17" i="1"/>
  <c r="AX17" i="1"/>
  <c r="AW17" i="1"/>
  <c r="AV17" i="1"/>
  <c r="AU17" i="1"/>
  <c r="AU38" i="1" s="1"/>
  <c r="AU91" i="1" s="1"/>
  <c r="AT17" i="1"/>
  <c r="AS17" i="1"/>
  <c r="AR17" i="1"/>
  <c r="AQ17" i="1"/>
  <c r="AP17" i="1"/>
  <c r="AO17" i="1"/>
  <c r="AN17" i="1"/>
  <c r="AM17" i="1"/>
  <c r="AM38" i="1" s="1"/>
  <c r="AM91" i="1" s="1"/>
  <c r="AL17" i="1"/>
  <c r="AK17" i="1"/>
  <c r="AJ17" i="1"/>
  <c r="AI17" i="1"/>
  <c r="AH17" i="1"/>
  <c r="AG17" i="1"/>
  <c r="AF17" i="1"/>
  <c r="AE17" i="1"/>
  <c r="AE38" i="1" s="1"/>
  <c r="AE91" i="1" s="1"/>
  <c r="AD17" i="1"/>
  <c r="AC17" i="1"/>
  <c r="AB17" i="1"/>
  <c r="AA17" i="1"/>
  <c r="Z17" i="1"/>
  <c r="Y17" i="1"/>
  <c r="X17" i="1"/>
  <c r="W17" i="1"/>
  <c r="W38" i="1" s="1"/>
  <c r="W91" i="1" s="1"/>
  <c r="V17" i="1"/>
  <c r="U17" i="1"/>
  <c r="T17" i="1"/>
  <c r="S17" i="1"/>
  <c r="R17" i="1"/>
  <c r="Q17" i="1"/>
  <c r="P17" i="1"/>
  <c r="O17" i="1"/>
  <c r="O38" i="1" s="1"/>
  <c r="O91" i="1" s="1"/>
  <c r="N17" i="1"/>
  <c r="M17" i="1"/>
  <c r="L17" i="1"/>
  <c r="K17" i="1"/>
  <c r="J17" i="1"/>
  <c r="I17" i="1"/>
  <c r="H17" i="1"/>
  <c r="G17" i="1"/>
  <c r="G38" i="1" s="1"/>
  <c r="G91" i="1" s="1"/>
  <c r="F17" i="1"/>
  <c r="E17" i="1"/>
  <c r="D17" i="1"/>
  <c r="C17" i="1"/>
  <c r="BK16" i="1"/>
  <c r="BK14" i="1"/>
  <c r="BJ14" i="1"/>
  <c r="BJ38" i="1" s="1"/>
  <c r="BJ91" i="1" s="1"/>
  <c r="BI14" i="1"/>
  <c r="BI38" i="1" s="1"/>
  <c r="BI91" i="1" s="1"/>
  <c r="BH14" i="1"/>
  <c r="BG14" i="1"/>
  <c r="BF14" i="1"/>
  <c r="BE14" i="1"/>
  <c r="BD14" i="1"/>
  <c r="BC14" i="1"/>
  <c r="BB14" i="1"/>
  <c r="BB38" i="1" s="1"/>
  <c r="BB91" i="1" s="1"/>
  <c r="BA14" i="1"/>
  <c r="BA38" i="1" s="1"/>
  <c r="BA91" i="1" s="1"/>
  <c r="AZ14" i="1"/>
  <c r="AY14" i="1"/>
  <c r="AX14" i="1"/>
  <c r="AW14" i="1"/>
  <c r="AV14" i="1"/>
  <c r="AU14" i="1"/>
  <c r="AT14" i="1"/>
  <c r="AT38" i="1" s="1"/>
  <c r="AT91" i="1" s="1"/>
  <c r="AS14" i="1"/>
  <c r="AS38" i="1" s="1"/>
  <c r="AS91" i="1" s="1"/>
  <c r="AR14" i="1"/>
  <c r="AQ14" i="1"/>
  <c r="AP14" i="1"/>
  <c r="AO14" i="1"/>
  <c r="AN14" i="1"/>
  <c r="AM14" i="1"/>
  <c r="AL14" i="1"/>
  <c r="AL38" i="1" s="1"/>
  <c r="AL91" i="1" s="1"/>
  <c r="AK14" i="1"/>
  <c r="AK38" i="1" s="1"/>
  <c r="AK91" i="1" s="1"/>
  <c r="AJ14" i="1"/>
  <c r="AI14" i="1"/>
  <c r="AH14" i="1"/>
  <c r="AG14" i="1"/>
  <c r="AF14" i="1"/>
  <c r="AE14" i="1"/>
  <c r="AD14" i="1"/>
  <c r="AD38" i="1" s="1"/>
  <c r="AD91" i="1" s="1"/>
  <c r="AC14" i="1"/>
  <c r="AC38" i="1" s="1"/>
  <c r="AC91" i="1" s="1"/>
  <c r="AB14" i="1"/>
  <c r="AA14" i="1"/>
  <c r="Z14" i="1"/>
  <c r="Y14" i="1"/>
  <c r="X14" i="1"/>
  <c r="W14" i="1"/>
  <c r="V14" i="1"/>
  <c r="V38" i="1" s="1"/>
  <c r="V91" i="1" s="1"/>
  <c r="U14" i="1"/>
  <c r="U38" i="1" s="1"/>
  <c r="U91" i="1" s="1"/>
  <c r="T14" i="1"/>
  <c r="S14" i="1"/>
  <c r="R14" i="1"/>
  <c r="Q14" i="1"/>
  <c r="P14" i="1"/>
  <c r="O14" i="1"/>
  <c r="N14" i="1"/>
  <c r="N38" i="1" s="1"/>
  <c r="N91" i="1" s="1"/>
  <c r="M14" i="1"/>
  <c r="M38" i="1" s="1"/>
  <c r="M91" i="1" s="1"/>
  <c r="L14" i="1"/>
  <c r="K14" i="1"/>
  <c r="J14" i="1"/>
  <c r="I14" i="1"/>
  <c r="H14" i="1"/>
  <c r="G14" i="1"/>
  <c r="F14" i="1"/>
  <c r="F38" i="1" s="1"/>
  <c r="F91" i="1" s="1"/>
  <c r="E14" i="1"/>
  <c r="E38" i="1" s="1"/>
  <c r="E91" i="1" s="1"/>
  <c r="D14" i="1"/>
  <c r="C14" i="1"/>
  <c r="BK13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11" i="1" s="1"/>
  <c r="BK9" i="1"/>
  <c r="BK8" i="1"/>
  <c r="L91" i="1" l="1"/>
  <c r="AB91" i="1"/>
  <c r="AJ91" i="1"/>
  <c r="AR91" i="1"/>
  <c r="AZ91" i="1"/>
  <c r="BH91" i="1"/>
  <c r="D91" i="1"/>
  <c r="BK38" i="1"/>
  <c r="BK91" i="1" s="1"/>
  <c r="T91" i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<sst xmlns="http://schemas.openxmlformats.org/spreadsheetml/2006/main" count="179" uniqueCount="142">
  <si>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</si>
  <si>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</si>
  <si>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</si>
  <si>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</si>
  <si>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</si>
  <si>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</si>
  <si>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</si>
  <si>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</si>
  <si>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</si>
  <si>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</si>
  <si>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</si>
  <si>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</si>
  <si>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</si>
  <si>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</si>
  <si>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</si>
  <si>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</si>
  <si>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</si>
  <si>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</si>
  <si>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</si>
  <si>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</si>
  <si>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</si>
  <si>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</si>
  <si>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</si>
  <si>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</si>
  <si>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</si>
  <si>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</si>
  <si>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</si>
  <si>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</si>
  <si>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</si>
  <si>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</si>
  <si>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</si>
  <si>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</si>
  <si>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</si>
  <si>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</si>
  <si>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</si>
  <si>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</si>
  <si>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</si>
  <si>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</si>
  <si>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</si>
  <si>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</si>
  <si>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</si>
  <si>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</si>
  <si>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</si>
  <si>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</si>
  <si>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</si>
  <si>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</si>
  <si>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</si>
  <si>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</si>
  <si>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</si>
  <si>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</si>
  <si>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</si>
  <si>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</si>
  <si>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</si>
  <si>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</si>
  <si>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</si>
  <si>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</si>
  <si>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</si>
  <si>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</si>
  <si>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</si>
  <si>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</si>
  <si>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</si>
  <si>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</si>
  <si>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</si>
  <si>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</si>
  <si>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</si>
  <si>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</si>
  <si>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</si>
  <si>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</si>
  <si>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</si>
  <si>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</si>
  <si>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</si>
  <si>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</si>
  <si>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</si>
  <si>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</si>
  <si>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</si>
  <si>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</si>
  <si>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</si>
  <si>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</si>
  <si>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</si>
  <si>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</si>
  <si>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</si>
  <si>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</si>
  <si>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</si>
  <si>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</si>
  <si>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</si>
  <si>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</si>
  <si>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</si>
  <si>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</si>
  <si>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</si>
  <si>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</si>
  <si>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</si>
  <si>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</si>
  <si>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</si>
  <si>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</si>
  <si>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</si>
  <si>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</si>
  <si>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</si>
  <si>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</si>
  <si>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</si>
  <si>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</si>
  <si>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</si>
  <si>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</si>
  <si>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</si>
  <si>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</si>
  <si>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</si>
  <si>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</si>
  <si>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</si>
  <si>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</si>
  <si>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</si>
  <si>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</si>
  <si>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</si>
  <si>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</si>
  <si>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</si>
  <si>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</si>
  <si>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</si>
  <si>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</si>
  <si>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</si>
  <si>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</si>
  <si>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</si>
  <si>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</si>
  <si>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</si>
  <si>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</si>
  <si>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</si>
  <si>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</si>
  <si>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</si>
  <si>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</si>
  <si>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</si>
  <si>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</si>
  <si>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</si>
  <si>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</si>
  <si>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</si>
  <si>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</si>
  <si>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</si>
  <si>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</si>
  <si>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</si>
  <si>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</si>
  <si>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</si>
  <si>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</si>
  <si>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</si>
  <si>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</si>
  <si>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</si>
  <si>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Sep 2025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</si>
</sst>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7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3" fillId="0" borderId="26" xfId="0" applyNumberFormat="1" applyFont="1" applyBorder="1" applyAlignment="1">
      <alignment horizontal="righ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12" fillId="0" borderId="16" xfId="1" applyFont="1" applyBorder="1" applyProtection="1">
      <protection locked="0"/>
    </xf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workbookViewId="0">
      <selection sqref="A1:A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86" t="s">
        <v>0</v>
      </c>
      <c r="B1" s="88" t="s">
        <v>1</v>
      </c>
      <c r="C1" s="96" t="s">
        <v>141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8"/>
    </row>
    <row r="2" spans="1:63" s="1" customFormat="1" ht="15.75" customHeight="1" thickBot="1" x14ac:dyDescent="0.4">
      <c r="A2" s="87"/>
      <c r="B2" s="89"/>
      <c r="C2" s="96" t="s">
        <v>2</v>
      </c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8"/>
      <c r="W2" s="96" t="s">
        <v>3</v>
      </c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8"/>
      <c r="AQ2" s="96" t="s">
        <v>4</v>
      </c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8"/>
      <c r="BK2" s="102" t="s">
        <v>5</v>
      </c>
    </row>
    <row r="3" spans="1:63" s="2" customFormat="1" ht="15.75" customHeight="1" thickBot="1" x14ac:dyDescent="0.4">
      <c r="A3" s="87"/>
      <c r="B3" s="89"/>
      <c r="C3" s="90" t="s">
        <v>6</v>
      </c>
      <c r="D3" s="91"/>
      <c r="E3" s="91"/>
      <c r="F3" s="91"/>
      <c r="G3" s="91"/>
      <c r="H3" s="91"/>
      <c r="I3" s="91"/>
      <c r="J3" s="91"/>
      <c r="K3" s="91"/>
      <c r="L3" s="92"/>
      <c r="M3" s="90" t="s">
        <v>7</v>
      </c>
      <c r="N3" s="91"/>
      <c r="O3" s="91"/>
      <c r="P3" s="91"/>
      <c r="Q3" s="91"/>
      <c r="R3" s="91"/>
      <c r="S3" s="91"/>
      <c r="T3" s="91"/>
      <c r="U3" s="91"/>
      <c r="V3" s="92"/>
      <c r="W3" s="90" t="s">
        <v>6</v>
      </c>
      <c r="X3" s="91"/>
      <c r="Y3" s="91"/>
      <c r="Z3" s="91"/>
      <c r="AA3" s="91"/>
      <c r="AB3" s="91"/>
      <c r="AC3" s="91"/>
      <c r="AD3" s="91"/>
      <c r="AE3" s="91"/>
      <c r="AF3" s="92"/>
      <c r="AG3" s="90" t="s">
        <v>7</v>
      </c>
      <c r="AH3" s="91"/>
      <c r="AI3" s="91"/>
      <c r="AJ3" s="91"/>
      <c r="AK3" s="91"/>
      <c r="AL3" s="91"/>
      <c r="AM3" s="91"/>
      <c r="AN3" s="91"/>
      <c r="AO3" s="91"/>
      <c r="AP3" s="92"/>
      <c r="AQ3" s="90" t="s">
        <v>6</v>
      </c>
      <c r="AR3" s="91"/>
      <c r="AS3" s="91"/>
      <c r="AT3" s="91"/>
      <c r="AU3" s="91"/>
      <c r="AV3" s="91"/>
      <c r="AW3" s="91"/>
      <c r="AX3" s="91"/>
      <c r="AY3" s="91"/>
      <c r="AZ3" s="92"/>
      <c r="BA3" s="90" t="s">
        <v>7</v>
      </c>
      <c r="BB3" s="91"/>
      <c r="BC3" s="91"/>
      <c r="BD3" s="91"/>
      <c r="BE3" s="91"/>
      <c r="BF3" s="91"/>
      <c r="BG3" s="91"/>
      <c r="BH3" s="91"/>
      <c r="BI3" s="91"/>
      <c r="BJ3" s="92"/>
      <c r="BK3" s="103"/>
    </row>
    <row r="4" spans="1:63" s="2" customFormat="1" ht="15" customHeight="1" x14ac:dyDescent="0.35">
      <c r="A4" s="87"/>
      <c r="B4" s="89"/>
      <c r="C4" s="99" t="s">
        <v>8</v>
      </c>
      <c r="D4" s="100"/>
      <c r="E4" s="100"/>
      <c r="F4" s="100"/>
      <c r="G4" s="101"/>
      <c r="H4" s="93" t="s">
        <v>9</v>
      </c>
      <c r="I4" s="94"/>
      <c r="J4" s="94"/>
      <c r="K4" s="94"/>
      <c r="L4" s="95"/>
      <c r="M4" s="99" t="s">
        <v>8</v>
      </c>
      <c r="N4" s="100"/>
      <c r="O4" s="100"/>
      <c r="P4" s="100"/>
      <c r="Q4" s="101"/>
      <c r="R4" s="93" t="s">
        <v>9</v>
      </c>
      <c r="S4" s="94"/>
      <c r="T4" s="94"/>
      <c r="U4" s="94"/>
      <c r="V4" s="95"/>
      <c r="W4" s="99" t="s">
        <v>8</v>
      </c>
      <c r="X4" s="100"/>
      <c r="Y4" s="100"/>
      <c r="Z4" s="100"/>
      <c r="AA4" s="101"/>
      <c r="AB4" s="93" t="s">
        <v>9</v>
      </c>
      <c r="AC4" s="94"/>
      <c r="AD4" s="94"/>
      <c r="AE4" s="94"/>
      <c r="AF4" s="95"/>
      <c r="AG4" s="99" t="s">
        <v>8</v>
      </c>
      <c r="AH4" s="100"/>
      <c r="AI4" s="100"/>
      <c r="AJ4" s="100"/>
      <c r="AK4" s="101"/>
      <c r="AL4" s="93" t="s">
        <v>9</v>
      </c>
      <c r="AM4" s="94"/>
      <c r="AN4" s="94"/>
      <c r="AO4" s="94"/>
      <c r="AP4" s="95"/>
      <c r="AQ4" s="99" t="s">
        <v>8</v>
      </c>
      <c r="AR4" s="100"/>
      <c r="AS4" s="100"/>
      <c r="AT4" s="100"/>
      <c r="AU4" s="101"/>
      <c r="AV4" s="93" t="s">
        <v>9</v>
      </c>
      <c r="AW4" s="94"/>
      <c r="AX4" s="94"/>
      <c r="AY4" s="94"/>
      <c r="AZ4" s="95"/>
      <c r="BA4" s="99" t="s">
        <v>8</v>
      </c>
      <c r="BB4" s="100"/>
      <c r="BC4" s="100"/>
      <c r="BD4" s="100"/>
      <c r="BE4" s="101"/>
      <c r="BF4" s="93" t="s">
        <v>9</v>
      </c>
      <c r="BG4" s="94"/>
      <c r="BH4" s="94"/>
      <c r="BI4" s="94"/>
      <c r="BJ4" s="95"/>
      <c r="BK4" s="103"/>
    </row>
    <row r="5" spans="1:63" s="2" customFormat="1" ht="15" customHeight="1" x14ac:dyDescent="0.35">
      <c r="A5" s="87"/>
      <c r="B5" s="89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04"/>
    </row>
    <row r="6" spans="1:63" ht="13" x14ac:dyDescent="0.3">
      <c r="A6" s="10" t="s">
        <v>10</v>
      </c>
      <c r="B6" s="39" t="s">
        <v>11</v>
      </c>
      <c r="C6" s="105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7"/>
    </row>
    <row r="7" spans="1:63" ht="14.5" x14ac:dyDescent="0.35">
      <c r="A7" s="10" t="s">
        <v>12</v>
      </c>
      <c r="B7" s="40" t="s">
        <v>13</v>
      </c>
      <c r="C7" s="105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7"/>
    </row>
    <row r="8" spans="1:63" ht="14.5" x14ac:dyDescent="0.35">
      <c r="A8" s="10"/>
      <c r="B8" s="41" t="s">
        <v>14</v>
      </c>
      <c r="C8" s="11">
        <v>0</v>
      </c>
      <c r="D8" s="11">
        <v>374.76634031399999</v>
      </c>
      <c r="E8" s="11">
        <v>0</v>
      </c>
      <c r="F8" s="11">
        <v>0</v>
      </c>
      <c r="G8" s="11">
        <v>0</v>
      </c>
      <c r="H8" s="11">
        <v>36.647783203000003</v>
      </c>
      <c r="I8" s="11">
        <v>11305.42720688</v>
      </c>
      <c r="J8" s="11">
        <v>1513.715996396</v>
      </c>
      <c r="K8" s="11">
        <v>0</v>
      </c>
      <c r="L8" s="11">
        <v>199.855303615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14.964934182</v>
      </c>
      <c r="S8" s="11">
        <v>614.12251762799997</v>
      </c>
      <c r="T8" s="11">
        <v>18.987906937999998</v>
      </c>
      <c r="U8" s="11">
        <v>0</v>
      </c>
      <c r="V8" s="11">
        <v>19.728791052999998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3.082173944</v>
      </c>
      <c r="AC8" s="11">
        <v>67.600899558999998</v>
      </c>
      <c r="AD8" s="11">
        <v>0</v>
      </c>
      <c r="AE8" s="11">
        <v>0</v>
      </c>
      <c r="AF8" s="11">
        <v>180.40445980300001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0.16576677400000001</v>
      </c>
      <c r="AM8" s="11">
        <v>0</v>
      </c>
      <c r="AN8" s="11">
        <v>0</v>
      </c>
      <c r="AO8" s="11">
        <v>0</v>
      </c>
      <c r="AP8" s="11">
        <v>4.2912399240000001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49.644648105999998</v>
      </c>
      <c r="AW8" s="11">
        <v>657.31179570100005</v>
      </c>
      <c r="AX8" s="11">
        <v>0</v>
      </c>
      <c r="AY8" s="11">
        <v>0</v>
      </c>
      <c r="AZ8" s="11">
        <v>219.935375838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17.677832059</v>
      </c>
      <c r="BG8" s="11">
        <v>11.17038307</v>
      </c>
      <c r="BH8" s="11">
        <v>1.8084899649999999</v>
      </c>
      <c r="BI8" s="11">
        <v>0</v>
      </c>
      <c r="BJ8" s="11">
        <v>29.608201042000001</v>
      </c>
      <c r="BK8" s="12">
        <f>SUM(C8:BJ8)</f>
        <v>15340.918045994002</v>
      </c>
    </row>
    <row r="9" spans="1:63" ht="14.5" x14ac:dyDescent="0.35">
      <c r="A9" s="10"/>
      <c r="B9" s="41" t="s">
        <v>15</v>
      </c>
      <c r="C9" s="11">
        <v>0</v>
      </c>
      <c r="D9" s="11">
        <v>313.91559913200001</v>
      </c>
      <c r="E9" s="11">
        <v>0</v>
      </c>
      <c r="F9" s="11">
        <v>0</v>
      </c>
      <c r="G9" s="11">
        <v>0</v>
      </c>
      <c r="H9" s="11">
        <v>20.218359843999998</v>
      </c>
      <c r="I9" s="11">
        <v>2536.723781098</v>
      </c>
      <c r="J9" s="11">
        <v>678.90891514099997</v>
      </c>
      <c r="K9" s="11">
        <v>0</v>
      </c>
      <c r="L9" s="11">
        <v>94.800589625000001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8.6175161960000004</v>
      </c>
      <c r="S9" s="11">
        <v>47.99666217</v>
      </c>
      <c r="T9" s="11">
        <v>0.70527168299999998</v>
      </c>
      <c r="U9" s="11">
        <v>0</v>
      </c>
      <c r="V9" s="11">
        <v>59.06957603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0.106390584</v>
      </c>
      <c r="AC9" s="11">
        <v>21.468335624000002</v>
      </c>
      <c r="AD9" s="11">
        <v>0</v>
      </c>
      <c r="AE9" s="11">
        <v>0</v>
      </c>
      <c r="AF9" s="11">
        <v>47.739320954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0.61181871799999998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12.526115409000001</v>
      </c>
      <c r="AW9" s="11">
        <v>176.29455368500001</v>
      </c>
      <c r="AX9" s="11">
        <v>5.2468971000000003E-2</v>
      </c>
      <c r="AY9" s="11">
        <v>0</v>
      </c>
      <c r="AZ9" s="11">
        <v>62.447092931999997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6.4466354949999998</v>
      </c>
      <c r="BG9" s="11">
        <v>0.99514341399999995</v>
      </c>
      <c r="BH9" s="11">
        <v>9.4018910000000008E-3</v>
      </c>
      <c r="BI9" s="11">
        <v>0</v>
      </c>
      <c r="BJ9" s="11">
        <v>9.6045380250000001</v>
      </c>
      <c r="BK9" s="12">
        <f>SUM(C9:BJ9)</f>
        <v>4099.2580866210001</v>
      </c>
    </row>
    <row r="10" spans="1:63" ht="14.5" x14ac:dyDescent="0.35">
      <c r="A10" s="10"/>
      <c r="B10" s="41" t="s">
        <v>16</v>
      </c>
      <c r="C10" s="11">
        <v>0</v>
      </c>
      <c r="D10" s="11">
        <v>13.720226690000001</v>
      </c>
      <c r="E10" s="11">
        <v>0</v>
      </c>
      <c r="F10" s="11">
        <v>0</v>
      </c>
      <c r="G10" s="11">
        <v>0</v>
      </c>
      <c r="H10" s="11">
        <v>2.146176101</v>
      </c>
      <c r="I10" s="11">
        <v>3341.7775680049999</v>
      </c>
      <c r="J10" s="11">
        <v>2.2470963849999999</v>
      </c>
      <c r="K10" s="11">
        <v>0</v>
      </c>
      <c r="L10" s="11">
        <v>24.826160824999999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1.13536058</v>
      </c>
      <c r="S10" s="11">
        <v>191.20035384400001</v>
      </c>
      <c r="T10" s="11">
        <v>0</v>
      </c>
      <c r="U10" s="11">
        <v>0</v>
      </c>
      <c r="V10" s="11">
        <v>5.220694462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0.120511101</v>
      </c>
      <c r="AC10" s="11">
        <v>12.167056606999999</v>
      </c>
      <c r="AD10" s="11">
        <v>0</v>
      </c>
      <c r="AE10" s="11">
        <v>0</v>
      </c>
      <c r="AF10" s="11">
        <v>145.50925831699999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3.1037599999999999E-2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7.3363503659999996</v>
      </c>
      <c r="AW10" s="11">
        <v>478.306743536</v>
      </c>
      <c r="AX10" s="11">
        <v>0</v>
      </c>
      <c r="AY10" s="11">
        <v>0</v>
      </c>
      <c r="AZ10" s="11">
        <v>44.937422071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2.7129837170000002</v>
      </c>
      <c r="BG10" s="11">
        <v>3.7623287959999998</v>
      </c>
      <c r="BH10" s="11">
        <v>1.3953834199999999</v>
      </c>
      <c r="BI10" s="11">
        <v>0</v>
      </c>
      <c r="BJ10" s="11">
        <v>5.0333527580000004</v>
      </c>
      <c r="BK10" s="12">
        <f>SUM(C10:BJ10)</f>
        <v>4283.586065180999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702.40216613600001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59.012319148000003</v>
      </c>
      <c r="I11" s="13">
        <f t="shared" si="0"/>
        <v>17183.928555983002</v>
      </c>
      <c r="J11" s="13">
        <f t="shared" si="0"/>
        <v>2194.8720079220002</v>
      </c>
      <c r="K11" s="13">
        <f t="shared" si="0"/>
        <v>0</v>
      </c>
      <c r="L11" s="14">
        <f t="shared" si="0"/>
        <v>319.482054065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24.717810958000001</v>
      </c>
      <c r="S11" s="13">
        <f t="shared" si="0"/>
        <v>853.31953364200001</v>
      </c>
      <c r="T11" s="13">
        <f t="shared" si="0"/>
        <v>19.693178620999998</v>
      </c>
      <c r="U11" s="13">
        <f t="shared" si="0"/>
        <v>0</v>
      </c>
      <c r="V11" s="14">
        <f t="shared" si="0"/>
        <v>84.019061545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3.3090756290000001</v>
      </c>
      <c r="AC11" s="13">
        <f t="shared" si="0"/>
        <v>101.23629179</v>
      </c>
      <c r="AD11" s="13">
        <f t="shared" si="0"/>
        <v>0</v>
      </c>
      <c r="AE11" s="13">
        <f t="shared" si="0"/>
        <v>0</v>
      </c>
      <c r="AF11" s="14">
        <f t="shared" si="0"/>
        <v>373.65303907399999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0.196804374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4.9030586420000004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69.507113880999995</v>
      </c>
      <c r="AW11" s="13">
        <f t="shared" si="0"/>
        <v>1311.913092922</v>
      </c>
      <c r="AX11" s="13">
        <f t="shared" si="0"/>
        <v>5.2468971000000003E-2</v>
      </c>
      <c r="AY11" s="13">
        <f t="shared" si="0"/>
        <v>0</v>
      </c>
      <c r="AZ11" s="14">
        <f t="shared" si="0"/>
        <v>327.31989084100002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26.837451270999999</v>
      </c>
      <c r="BG11" s="13">
        <f t="shared" si="0"/>
        <v>15.927855279999999</v>
      </c>
      <c r="BH11" s="13">
        <f t="shared" si="0"/>
        <v>3.2132752760000001</v>
      </c>
      <c r="BI11" s="13">
        <f t="shared" si="0"/>
        <v>0</v>
      </c>
      <c r="BJ11" s="14">
        <f>SUM(BJ8:BJ10)</f>
        <v>44.246091825000001</v>
      </c>
      <c r="BK11" s="16">
        <f>SUM(BK8:BK10)</f>
        <v>23723.762197796001</v>
      </c>
    </row>
    <row r="12" spans="1:63" ht="13" x14ac:dyDescent="0.3">
      <c r="A12" s="10" t="s">
        <v>18</v>
      </c>
      <c r="B12" s="43" t="s">
        <v>19</v>
      </c>
      <c r="C12" s="78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9"/>
    </row>
    <row r="13" spans="1:63" ht="13" x14ac:dyDescent="0.3">
      <c r="A13" s="10"/>
      <c r="B13" s="63" t="s">
        <v>135</v>
      </c>
      <c r="C13" s="11">
        <v>0</v>
      </c>
      <c r="D13" s="11">
        <v>1.069909606</v>
      </c>
      <c r="E13" s="11">
        <v>0</v>
      </c>
      <c r="F13" s="11">
        <v>0</v>
      </c>
      <c r="G13" s="11">
        <v>0</v>
      </c>
      <c r="H13" s="11">
        <v>7.2534953350000002</v>
      </c>
      <c r="I13" s="11">
        <v>58.547662422000002</v>
      </c>
      <c r="J13" s="11">
        <v>0</v>
      </c>
      <c r="K13" s="11">
        <v>0</v>
      </c>
      <c r="L13" s="11">
        <v>18.716379849999999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1.713688611</v>
      </c>
      <c r="S13" s="11">
        <v>0</v>
      </c>
      <c r="T13" s="11">
        <v>0</v>
      </c>
      <c r="U13" s="11">
        <v>0</v>
      </c>
      <c r="V13" s="11">
        <v>1.598184558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19.788252872000001</v>
      </c>
      <c r="AW13" s="11">
        <v>38.234006737999998</v>
      </c>
      <c r="AX13" s="11">
        <v>0</v>
      </c>
      <c r="AY13" s="11">
        <v>0</v>
      </c>
      <c r="AZ13" s="11">
        <v>112.782434808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3.2862072260000001</v>
      </c>
      <c r="BG13" s="11">
        <v>2.0025179610000001</v>
      </c>
      <c r="BH13" s="11">
        <v>0</v>
      </c>
      <c r="BI13" s="11">
        <v>0</v>
      </c>
      <c r="BJ13" s="11">
        <v>7.4164380809999999</v>
      </c>
      <c r="BK13" s="12">
        <f>SUM(C13:BJ13)</f>
        <v>272.40917806800002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1.069909606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7.2534953350000002</v>
      </c>
      <c r="I14" s="13">
        <f t="shared" si="1"/>
        <v>58.547662422000002</v>
      </c>
      <c r="J14" s="13">
        <f t="shared" si="1"/>
        <v>0</v>
      </c>
      <c r="K14" s="13">
        <f t="shared" si="1"/>
        <v>0</v>
      </c>
      <c r="L14" s="14">
        <f t="shared" si="1"/>
        <v>18.716379849999999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1.713688611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1.598184558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19.788252872000001</v>
      </c>
      <c r="AW14" s="13">
        <f t="shared" si="1"/>
        <v>38.234006737999998</v>
      </c>
      <c r="AX14" s="13">
        <f t="shared" si="1"/>
        <v>0</v>
      </c>
      <c r="AY14" s="13">
        <f t="shared" si="1"/>
        <v>0</v>
      </c>
      <c r="AZ14" s="17">
        <f t="shared" si="1"/>
        <v>112.782434808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3.2862072260000001</v>
      </c>
      <c r="BG14" s="13">
        <f t="shared" si="1"/>
        <v>2.0025179610000001</v>
      </c>
      <c r="BH14" s="13">
        <f t="shared" si="1"/>
        <v>0</v>
      </c>
      <c r="BI14" s="13">
        <f t="shared" si="1"/>
        <v>0</v>
      </c>
      <c r="BJ14" s="14">
        <f>SUM(BJ13)</f>
        <v>7.4164380809999999</v>
      </c>
      <c r="BK14" s="16">
        <f>SUM(BK13)</f>
        <v>272.40917806800002</v>
      </c>
    </row>
    <row r="15" spans="1:63" ht="13" x14ac:dyDescent="0.3">
      <c r="A15" s="10" t="s">
        <v>22</v>
      </c>
      <c r="B15" s="43" t="s">
        <v>23</v>
      </c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10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80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2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2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78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9"/>
    </row>
    <row r="25" spans="1:63" ht="13" x14ac:dyDescent="0.3">
      <c r="A25" s="10"/>
      <c r="B25" s="48" t="s">
        <v>33</v>
      </c>
      <c r="C25" s="11">
        <v>0</v>
      </c>
      <c r="D25" s="11">
        <v>2.319630004</v>
      </c>
      <c r="E25" s="11">
        <v>0</v>
      </c>
      <c r="F25" s="11">
        <v>0</v>
      </c>
      <c r="G25" s="11">
        <v>0</v>
      </c>
      <c r="H25" s="11">
        <v>4.1835971499999998</v>
      </c>
      <c r="I25" s="11">
        <v>5.6295814110000002</v>
      </c>
      <c r="J25" s="11">
        <v>0</v>
      </c>
      <c r="K25" s="11">
        <v>0</v>
      </c>
      <c r="L25" s="11">
        <v>9.1161052849999997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0.99585697500000003</v>
      </c>
      <c r="S25" s="11">
        <v>0</v>
      </c>
      <c r="T25" s="11">
        <v>0</v>
      </c>
      <c r="U25" s="11">
        <v>0</v>
      </c>
      <c r="V25" s="11">
        <v>0.48764290999999998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3.0816940829999999</v>
      </c>
      <c r="AC25" s="11">
        <v>0.40251764800000001</v>
      </c>
      <c r="AD25" s="11">
        <v>0</v>
      </c>
      <c r="AE25" s="11">
        <v>0</v>
      </c>
      <c r="AF25" s="11">
        <v>12.28322431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0.16572176799999999</v>
      </c>
      <c r="AM25" s="11">
        <v>0</v>
      </c>
      <c r="AN25" s="11">
        <v>0</v>
      </c>
      <c r="AO25" s="11">
        <v>0</v>
      </c>
      <c r="AP25" s="11">
        <v>9.5045762000000006E-2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20.342194855999999</v>
      </c>
      <c r="AW25" s="11">
        <v>15.907717635999999</v>
      </c>
      <c r="AX25" s="11">
        <v>0</v>
      </c>
      <c r="AY25" s="11">
        <v>0</v>
      </c>
      <c r="AZ25" s="11">
        <v>61.920532594999997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4.0402329549999996</v>
      </c>
      <c r="BG25" s="11">
        <v>12.366172054</v>
      </c>
      <c r="BH25" s="11">
        <v>0</v>
      </c>
      <c r="BI25" s="11">
        <v>0</v>
      </c>
      <c r="BJ25" s="11">
        <v>5.9318923559999996</v>
      </c>
      <c r="BK25" s="12">
        <f t="shared" ref="BK25:BK36" si="5">SUM(C25:BJ25)</f>
        <v>159.26935975799998</v>
      </c>
    </row>
    <row r="26" spans="1:63" ht="13" x14ac:dyDescent="0.3">
      <c r="A26" s="10"/>
      <c r="B26" s="48" t="s">
        <v>34</v>
      </c>
      <c r="C26" s="11">
        <v>0</v>
      </c>
      <c r="D26" s="11">
        <v>0.97252709199999998</v>
      </c>
      <c r="E26" s="11">
        <v>0</v>
      </c>
      <c r="F26" s="11">
        <v>0</v>
      </c>
      <c r="G26" s="11">
        <v>0</v>
      </c>
      <c r="H26" s="11">
        <v>0.308312482</v>
      </c>
      <c r="I26" s="11">
        <v>11.599155451</v>
      </c>
      <c r="J26" s="11">
        <v>0</v>
      </c>
      <c r="K26" s="11">
        <v>0</v>
      </c>
      <c r="L26" s="11">
        <v>0.45507336300000001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0.22279462899999999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4.7235166450000001</v>
      </c>
      <c r="AC26" s="11">
        <v>4.9297965999999999E-2</v>
      </c>
      <c r="AD26" s="11">
        <v>0</v>
      </c>
      <c r="AE26" s="11">
        <v>0</v>
      </c>
      <c r="AF26" s="11">
        <v>3.901542981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0.34964216999999997</v>
      </c>
      <c r="AM26" s="11">
        <v>0</v>
      </c>
      <c r="AN26" s="11">
        <v>0</v>
      </c>
      <c r="AO26" s="11">
        <v>0</v>
      </c>
      <c r="AP26" s="11">
        <v>2.3436740000000001E-2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3.080759971</v>
      </c>
      <c r="AW26" s="11">
        <v>13.658036259999999</v>
      </c>
      <c r="AX26" s="11">
        <v>0</v>
      </c>
      <c r="AY26" s="11">
        <v>0</v>
      </c>
      <c r="AZ26" s="11">
        <v>3.92913771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2.3649464400000002</v>
      </c>
      <c r="BG26" s="11">
        <v>0.330980514</v>
      </c>
      <c r="BH26" s="11">
        <v>0</v>
      </c>
      <c r="BI26" s="11">
        <v>0</v>
      </c>
      <c r="BJ26" s="11">
        <v>1.5682316919999999</v>
      </c>
      <c r="BK26" s="12">
        <f t="shared" si="5"/>
        <v>47.537392105999984</v>
      </c>
    </row>
    <row r="27" spans="1:63" ht="13" x14ac:dyDescent="0.3">
      <c r="A27" s="10"/>
      <c r="B27" s="48" t="s">
        <v>35</v>
      </c>
      <c r="C27" s="11">
        <v>0</v>
      </c>
      <c r="D27" s="11">
        <v>1.1295311669999999</v>
      </c>
      <c r="E27" s="11">
        <v>0</v>
      </c>
      <c r="F27" s="11">
        <v>0</v>
      </c>
      <c r="G27" s="11">
        <v>0</v>
      </c>
      <c r="H27" s="11">
        <v>7.0852232830000004</v>
      </c>
      <c r="I27" s="11">
        <v>38.693062240000003</v>
      </c>
      <c r="J27" s="11">
        <v>0.54801513099999999</v>
      </c>
      <c r="K27" s="11">
        <v>0</v>
      </c>
      <c r="L27" s="11">
        <v>107.768042069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2.8396653839999999</v>
      </c>
      <c r="S27" s="11">
        <v>67.278975905999999</v>
      </c>
      <c r="T27" s="11">
        <v>0</v>
      </c>
      <c r="U27" s="11">
        <v>0</v>
      </c>
      <c r="V27" s="11">
        <v>10.085789675999999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8.2410809000000002E-2</v>
      </c>
      <c r="AC27" s="11">
        <v>0</v>
      </c>
      <c r="AD27" s="11">
        <v>0</v>
      </c>
      <c r="AE27" s="11">
        <v>0</v>
      </c>
      <c r="AF27" s="11">
        <v>0.89434010399999997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1.0053E-3</v>
      </c>
      <c r="AM27" s="11">
        <v>0</v>
      </c>
      <c r="AN27" s="11">
        <v>0</v>
      </c>
      <c r="AO27" s="11">
        <v>0</v>
      </c>
      <c r="AP27" s="11">
        <v>0.100907754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17.234731840999999</v>
      </c>
      <c r="AW27" s="11">
        <v>233.17108485899999</v>
      </c>
      <c r="AX27" s="11">
        <v>0</v>
      </c>
      <c r="AY27" s="11">
        <v>0</v>
      </c>
      <c r="AZ27" s="11">
        <v>253.28072574500001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4.0200173829999999</v>
      </c>
      <c r="BG27" s="11">
        <v>12.420496341</v>
      </c>
      <c r="BH27" s="11">
        <v>0.251667472</v>
      </c>
      <c r="BI27" s="11">
        <v>0</v>
      </c>
      <c r="BJ27" s="11">
        <v>5.265812683</v>
      </c>
      <c r="BK27" s="12">
        <f t="shared" si="5"/>
        <v>762.15150514700008</v>
      </c>
    </row>
    <row r="28" spans="1:63" ht="13" x14ac:dyDescent="0.3">
      <c r="A28" s="10"/>
      <c r="B28" s="48" t="s">
        <v>36</v>
      </c>
      <c r="C28" s="11">
        <v>0</v>
      </c>
      <c r="D28" s="11">
        <v>2.717966713</v>
      </c>
      <c r="E28" s="11">
        <v>0</v>
      </c>
      <c r="F28" s="11">
        <v>0</v>
      </c>
      <c r="G28" s="11">
        <v>0</v>
      </c>
      <c r="H28" s="11">
        <v>3.54472422</v>
      </c>
      <c r="I28" s="11">
        <v>34.469103054000001</v>
      </c>
      <c r="J28" s="11">
        <v>0</v>
      </c>
      <c r="K28" s="11">
        <v>0</v>
      </c>
      <c r="L28" s="11">
        <v>8.2822295120000007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1.1430164270000001</v>
      </c>
      <c r="S28" s="11">
        <v>0</v>
      </c>
      <c r="T28" s="11">
        <v>0</v>
      </c>
      <c r="U28" s="11">
        <v>0</v>
      </c>
      <c r="V28" s="11">
        <v>1.0837314650000001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1.64749558</v>
      </c>
      <c r="AC28" s="11">
        <v>0.14879149999999999</v>
      </c>
      <c r="AD28" s="11">
        <v>0</v>
      </c>
      <c r="AE28" s="11">
        <v>0</v>
      </c>
      <c r="AF28" s="11">
        <v>58.632999662000003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4.1747961E-2</v>
      </c>
      <c r="AM28" s="11">
        <v>0</v>
      </c>
      <c r="AN28" s="11">
        <v>0</v>
      </c>
      <c r="AO28" s="11">
        <v>0</v>
      </c>
      <c r="AP28" s="11">
        <v>3.1670228250000001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6.2098092300000003</v>
      </c>
      <c r="AW28" s="11">
        <v>9.9073468170000005</v>
      </c>
      <c r="AX28" s="11">
        <v>0</v>
      </c>
      <c r="AY28" s="11">
        <v>0</v>
      </c>
      <c r="AZ28" s="11">
        <v>35.919881189000002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1.0029464079999999</v>
      </c>
      <c r="BG28" s="11">
        <v>7.1700792999999999E-2</v>
      </c>
      <c r="BH28" s="11">
        <v>0</v>
      </c>
      <c r="BI28" s="11">
        <v>0</v>
      </c>
      <c r="BJ28" s="11">
        <v>1.7623163630000001</v>
      </c>
      <c r="BK28" s="12">
        <f t="shared" si="5"/>
        <v>169.752829719</v>
      </c>
    </row>
    <row r="29" spans="1:63" ht="13" x14ac:dyDescent="0.3">
      <c r="A29" s="10"/>
      <c r="B29" s="48" t="s">
        <v>37</v>
      </c>
      <c r="C29" s="11">
        <v>0</v>
      </c>
      <c r="D29" s="11">
        <v>1.1242588069999999</v>
      </c>
      <c r="E29" s="11">
        <v>0</v>
      </c>
      <c r="F29" s="11">
        <v>0</v>
      </c>
      <c r="G29" s="11">
        <v>0</v>
      </c>
      <c r="H29" s="11">
        <v>6.7346921770000003</v>
      </c>
      <c r="I29" s="11">
        <v>60.435655164000003</v>
      </c>
      <c r="J29" s="11">
        <v>0</v>
      </c>
      <c r="K29" s="11">
        <v>0</v>
      </c>
      <c r="L29" s="11">
        <v>33.475783333999999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3.9985014250000002</v>
      </c>
      <c r="S29" s="11">
        <v>6.5257380380000001</v>
      </c>
      <c r="T29" s="11">
        <v>0</v>
      </c>
      <c r="U29" s="11">
        <v>0</v>
      </c>
      <c r="V29" s="11">
        <v>7.4747410649999999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2.5529497000000002E-2</v>
      </c>
      <c r="AC29" s="11">
        <v>0</v>
      </c>
      <c r="AD29" s="11">
        <v>0</v>
      </c>
      <c r="AE29" s="11">
        <v>0</v>
      </c>
      <c r="AF29" s="11">
        <v>0.22539811300000001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7.0521341000000001E-2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11.925591927999999</v>
      </c>
      <c r="AW29" s="11">
        <v>106.90937548799999</v>
      </c>
      <c r="AX29" s="11">
        <v>0</v>
      </c>
      <c r="AY29" s="11">
        <v>0</v>
      </c>
      <c r="AZ29" s="11">
        <v>258.16187003700003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3.3135528519999999</v>
      </c>
      <c r="BG29" s="11">
        <v>50.797921660999997</v>
      </c>
      <c r="BH29" s="11">
        <v>7.8774617000000005E-2</v>
      </c>
      <c r="BI29" s="11">
        <v>0</v>
      </c>
      <c r="BJ29" s="11">
        <v>22.944902289000002</v>
      </c>
      <c r="BK29" s="12">
        <f t="shared" si="5"/>
        <v>574.22280783299993</v>
      </c>
    </row>
    <row r="30" spans="1:63" ht="13" x14ac:dyDescent="0.3">
      <c r="A30" s="10"/>
      <c r="B30" s="49" t="s">
        <v>38</v>
      </c>
      <c r="C30" s="11">
        <v>0</v>
      </c>
      <c r="D30" s="11">
        <v>0.63264353399999995</v>
      </c>
      <c r="E30" s="11">
        <v>0</v>
      </c>
      <c r="F30" s="11">
        <v>0</v>
      </c>
      <c r="G30" s="11">
        <v>0</v>
      </c>
      <c r="H30" s="11">
        <v>1.2201440269999999</v>
      </c>
      <c r="I30" s="11">
        <v>901.02845730199999</v>
      </c>
      <c r="J30" s="11">
        <v>0</v>
      </c>
      <c r="K30" s="11">
        <v>0</v>
      </c>
      <c r="L30" s="11">
        <v>152.796327547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0.20394064000000001</v>
      </c>
      <c r="S30" s="11">
        <v>0</v>
      </c>
      <c r="T30" s="11">
        <v>0</v>
      </c>
      <c r="U30" s="11">
        <v>0</v>
      </c>
      <c r="V30" s="11">
        <v>4.1162197850000002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2.4288572020000001</v>
      </c>
      <c r="AC30" s="11">
        <v>33.153858638999999</v>
      </c>
      <c r="AD30" s="11">
        <v>0</v>
      </c>
      <c r="AE30" s="11">
        <v>0</v>
      </c>
      <c r="AF30" s="11">
        <v>590.28251311099996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0.25613931600000001</v>
      </c>
      <c r="AM30" s="11">
        <v>0.31417829200000003</v>
      </c>
      <c r="AN30" s="11">
        <v>0</v>
      </c>
      <c r="AO30" s="11">
        <v>0</v>
      </c>
      <c r="AP30" s="11">
        <v>22.331111086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0.926829393</v>
      </c>
      <c r="AW30" s="11">
        <v>47.320810842999997</v>
      </c>
      <c r="AX30" s="11">
        <v>0</v>
      </c>
      <c r="AY30" s="11">
        <v>0</v>
      </c>
      <c r="AZ30" s="11">
        <v>116.417034429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0.33796294799999999</v>
      </c>
      <c r="BG30" s="11">
        <v>4.899456078</v>
      </c>
      <c r="BH30" s="11">
        <v>0</v>
      </c>
      <c r="BI30" s="11">
        <v>0</v>
      </c>
      <c r="BJ30" s="11">
        <v>2.9177992210000001</v>
      </c>
      <c r="BK30" s="12">
        <f t="shared" si="5"/>
        <v>1881.5842833929999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0.46348357499999998</v>
      </c>
      <c r="I31" s="11">
        <v>9.711003947</v>
      </c>
      <c r="J31" s="11">
        <v>0</v>
      </c>
      <c r="K31" s="11">
        <v>0</v>
      </c>
      <c r="L31" s="11">
        <v>4.1950792689999998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0.16634627599999999</v>
      </c>
      <c r="S31" s="11">
        <v>0</v>
      </c>
      <c r="T31" s="11">
        <v>0</v>
      </c>
      <c r="U31" s="11">
        <v>0</v>
      </c>
      <c r="V31" s="11">
        <v>9.1382916999999994E-2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0.78357869099999999</v>
      </c>
      <c r="AC31" s="11">
        <v>11.317381341000001</v>
      </c>
      <c r="AD31" s="11">
        <v>0</v>
      </c>
      <c r="AE31" s="11">
        <v>0</v>
      </c>
      <c r="AF31" s="11">
        <v>131.28748450399999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9.5336872000000003E-2</v>
      </c>
      <c r="AM31" s="11">
        <v>0</v>
      </c>
      <c r="AN31" s="11">
        <v>0</v>
      </c>
      <c r="AO31" s="11">
        <v>0</v>
      </c>
      <c r="AP31" s="11">
        <v>1.9826454819999999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0.30504829300000003</v>
      </c>
      <c r="AW31" s="11">
        <v>2.4341374899999999</v>
      </c>
      <c r="AX31" s="11">
        <v>0</v>
      </c>
      <c r="AY31" s="11">
        <v>0</v>
      </c>
      <c r="AZ31" s="11">
        <v>36.947669949000002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3.0971852000000001E-2</v>
      </c>
      <c r="BG31" s="11">
        <v>0</v>
      </c>
      <c r="BH31" s="11">
        <v>6.4963169999999997E-3</v>
      </c>
      <c r="BI31" s="11">
        <v>0</v>
      </c>
      <c r="BJ31" s="11">
        <v>1.1116759300000001</v>
      </c>
      <c r="BK31" s="12">
        <f t="shared" si="5"/>
        <v>200.92972270499999</v>
      </c>
    </row>
    <row r="32" spans="1:63" ht="13" x14ac:dyDescent="0.3">
      <c r="A32" s="10"/>
      <c r="B32" s="49" t="s">
        <v>40</v>
      </c>
      <c r="C32" s="11">
        <v>0</v>
      </c>
      <c r="D32" s="11">
        <v>3.4854424449999999</v>
      </c>
      <c r="E32" s="11">
        <v>0</v>
      </c>
      <c r="F32" s="11">
        <v>0</v>
      </c>
      <c r="G32" s="11">
        <v>0</v>
      </c>
      <c r="H32" s="11">
        <v>4.7991741939999999</v>
      </c>
      <c r="I32" s="11">
        <v>3526.665993267</v>
      </c>
      <c r="J32" s="11">
        <v>0</v>
      </c>
      <c r="K32" s="11">
        <v>0</v>
      </c>
      <c r="L32" s="11">
        <v>262.10069973399999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1.4972559489999999</v>
      </c>
      <c r="S32" s="11">
        <v>31.600484636000001</v>
      </c>
      <c r="T32" s="11">
        <v>0.52444147900000004</v>
      </c>
      <c r="U32" s="11">
        <v>0</v>
      </c>
      <c r="V32" s="11">
        <v>23.821936625999999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0.17085429299999999</v>
      </c>
      <c r="AC32" s="11">
        <v>0</v>
      </c>
      <c r="AD32" s="11">
        <v>0</v>
      </c>
      <c r="AE32" s="11">
        <v>0</v>
      </c>
      <c r="AF32" s="11">
        <v>3.591111782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4.3560710000000004E-3</v>
      </c>
      <c r="AM32" s="11">
        <v>0</v>
      </c>
      <c r="AN32" s="11">
        <v>0</v>
      </c>
      <c r="AO32" s="11">
        <v>0</v>
      </c>
      <c r="AP32" s="11">
        <v>3.1216708999999999E-2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4.8240326959999997</v>
      </c>
      <c r="AW32" s="11">
        <v>163.75505991899999</v>
      </c>
      <c r="AX32" s="11">
        <v>0</v>
      </c>
      <c r="AY32" s="11">
        <v>0</v>
      </c>
      <c r="AZ32" s="11">
        <v>455.81344498999999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2.257361902</v>
      </c>
      <c r="BG32" s="11">
        <v>3.1612864699999998</v>
      </c>
      <c r="BH32" s="11">
        <v>1.0419584829999999</v>
      </c>
      <c r="BI32" s="11">
        <v>0</v>
      </c>
      <c r="BJ32" s="11">
        <v>13.83522454</v>
      </c>
      <c r="BK32" s="12">
        <f t="shared" si="5"/>
        <v>4502.9813361850011</v>
      </c>
    </row>
    <row r="33" spans="1:63" ht="13" x14ac:dyDescent="0.3">
      <c r="A33" s="10"/>
      <c r="B33" s="48" t="s">
        <v>41</v>
      </c>
      <c r="C33" s="11">
        <v>0</v>
      </c>
      <c r="D33" s="11">
        <v>17.102373327999999</v>
      </c>
      <c r="E33" s="11">
        <v>0</v>
      </c>
      <c r="F33" s="11">
        <v>0</v>
      </c>
      <c r="G33" s="11">
        <v>0</v>
      </c>
      <c r="H33" s="11">
        <v>8.0789668779999992</v>
      </c>
      <c r="I33" s="11">
        <v>331.28901984300001</v>
      </c>
      <c r="J33" s="11">
        <v>2.997283028</v>
      </c>
      <c r="K33" s="11">
        <v>0</v>
      </c>
      <c r="L33" s="11">
        <v>32.049779207999997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4.7447938629999999</v>
      </c>
      <c r="S33" s="11">
        <v>0.43124519500000003</v>
      </c>
      <c r="T33" s="11">
        <v>13.147817147</v>
      </c>
      <c r="U33" s="11">
        <v>0</v>
      </c>
      <c r="V33" s="11">
        <v>5.5226838770000004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0.69374190499999999</v>
      </c>
      <c r="AC33" s="11">
        <v>0.17724793599999999</v>
      </c>
      <c r="AD33" s="11">
        <v>0</v>
      </c>
      <c r="AE33" s="11">
        <v>0</v>
      </c>
      <c r="AF33" s="11">
        <v>77.877372956000002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1.9665226000000001E-2</v>
      </c>
      <c r="AM33" s="11">
        <v>0</v>
      </c>
      <c r="AN33" s="11">
        <v>0</v>
      </c>
      <c r="AO33" s="11">
        <v>0</v>
      </c>
      <c r="AP33" s="11">
        <v>2.3658907839999999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33.125038129000004</v>
      </c>
      <c r="AW33" s="11">
        <v>81.101081139000001</v>
      </c>
      <c r="AX33" s="11">
        <v>0.48435596400000003</v>
      </c>
      <c r="AY33" s="11">
        <v>0</v>
      </c>
      <c r="AZ33" s="11">
        <v>213.63106271000001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13.055351044</v>
      </c>
      <c r="BG33" s="11">
        <v>22.88081137</v>
      </c>
      <c r="BH33" s="11">
        <v>9.0125383469999996</v>
      </c>
      <c r="BI33" s="11">
        <v>0</v>
      </c>
      <c r="BJ33" s="11">
        <v>53.933078191</v>
      </c>
      <c r="BK33" s="12">
        <f t="shared" si="5"/>
        <v>923.72119806800004</v>
      </c>
    </row>
    <row r="34" spans="1:63" ht="13" x14ac:dyDescent="0.3">
      <c r="A34" s="10"/>
      <c r="B34" s="48" t="s">
        <v>42</v>
      </c>
      <c r="C34" s="11">
        <v>0</v>
      </c>
      <c r="D34" s="11">
        <v>5.0103017850000002</v>
      </c>
      <c r="E34" s="11">
        <v>0</v>
      </c>
      <c r="F34" s="11">
        <v>0</v>
      </c>
      <c r="G34" s="11">
        <v>0</v>
      </c>
      <c r="H34" s="11">
        <v>22.614502230999999</v>
      </c>
      <c r="I34" s="11">
        <v>3187.0578607339999</v>
      </c>
      <c r="J34" s="11">
        <v>1.5174255560000001</v>
      </c>
      <c r="K34" s="11">
        <v>0</v>
      </c>
      <c r="L34" s="11">
        <v>1254.3813496069999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5.655382672</v>
      </c>
      <c r="S34" s="11">
        <v>132.30175114599999</v>
      </c>
      <c r="T34" s="11">
        <v>0</v>
      </c>
      <c r="U34" s="11">
        <v>0</v>
      </c>
      <c r="V34" s="11">
        <v>47.208464423999999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0.78301562000000002</v>
      </c>
      <c r="AC34" s="11">
        <v>6.8182352169999998</v>
      </c>
      <c r="AD34" s="11">
        <v>0</v>
      </c>
      <c r="AE34" s="11">
        <v>0</v>
      </c>
      <c r="AF34" s="11">
        <v>100.885598554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5.6063830000000002E-2</v>
      </c>
      <c r="AM34" s="11">
        <v>0</v>
      </c>
      <c r="AN34" s="11">
        <v>0</v>
      </c>
      <c r="AO34" s="11">
        <v>0</v>
      </c>
      <c r="AP34" s="11">
        <v>1.2421260670000001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20.859791511000001</v>
      </c>
      <c r="AW34" s="11">
        <v>613.20126795199997</v>
      </c>
      <c r="AX34" s="11">
        <v>5.1465550310000001</v>
      </c>
      <c r="AY34" s="11">
        <v>0</v>
      </c>
      <c r="AZ34" s="11">
        <v>766.19713831299998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3.8860704140000002</v>
      </c>
      <c r="BG34" s="11">
        <v>10.636713167</v>
      </c>
      <c r="BH34" s="11">
        <v>0</v>
      </c>
      <c r="BI34" s="11">
        <v>0</v>
      </c>
      <c r="BJ34" s="11">
        <v>18.625852797</v>
      </c>
      <c r="BK34" s="12">
        <f t="shared" si="5"/>
        <v>6204.085466628002</v>
      </c>
    </row>
    <row r="35" spans="1:63" ht="13" x14ac:dyDescent="0.3">
      <c r="A35" s="10"/>
      <c r="B35" s="48" t="s">
        <v>43</v>
      </c>
      <c r="C35" s="11">
        <v>0</v>
      </c>
      <c r="D35" s="11">
        <v>50.533213576999998</v>
      </c>
      <c r="E35" s="11">
        <v>0</v>
      </c>
      <c r="F35" s="11">
        <v>0</v>
      </c>
      <c r="G35" s="11">
        <v>0</v>
      </c>
      <c r="H35" s="11">
        <v>14.374319955000001</v>
      </c>
      <c r="I35" s="11">
        <v>3537.2774425309999</v>
      </c>
      <c r="J35" s="11">
        <v>6.0404496029999999</v>
      </c>
      <c r="K35" s="11">
        <v>0</v>
      </c>
      <c r="L35" s="11">
        <v>430.435366504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5.1219987339999999</v>
      </c>
      <c r="S35" s="11">
        <v>47.186032341999997</v>
      </c>
      <c r="T35" s="11">
        <v>0</v>
      </c>
      <c r="U35" s="11">
        <v>0</v>
      </c>
      <c r="V35" s="11">
        <v>7.3903654039999997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1.120430869</v>
      </c>
      <c r="AC35" s="11">
        <v>1.8462932000000001E-2</v>
      </c>
      <c r="AD35" s="11">
        <v>0</v>
      </c>
      <c r="AE35" s="11">
        <v>0</v>
      </c>
      <c r="AF35" s="11">
        <v>18.656062939000002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5.6600997E-2</v>
      </c>
      <c r="AM35" s="11">
        <v>0</v>
      </c>
      <c r="AN35" s="11">
        <v>0</v>
      </c>
      <c r="AO35" s="11">
        <v>0</v>
      </c>
      <c r="AP35" s="11">
        <v>0.82034614699999997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23.608174759000001</v>
      </c>
      <c r="AW35" s="11">
        <v>79.417114405999996</v>
      </c>
      <c r="AX35" s="11">
        <v>3.3315814690000001</v>
      </c>
      <c r="AY35" s="11">
        <v>0</v>
      </c>
      <c r="AZ35" s="11">
        <v>208.90001296599999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7.5519676450000004</v>
      </c>
      <c r="BG35" s="11">
        <v>4.6086458629999996</v>
      </c>
      <c r="BH35" s="11">
        <v>0</v>
      </c>
      <c r="BI35" s="11">
        <v>0</v>
      </c>
      <c r="BJ35" s="11">
        <v>12.177179643000001</v>
      </c>
      <c r="BK35" s="12">
        <f t="shared" si="5"/>
        <v>4458.6257692850004</v>
      </c>
    </row>
    <row r="36" spans="1:63" ht="13" x14ac:dyDescent="0.3">
      <c r="A36" s="10"/>
      <c r="B36" s="48" t="s">
        <v>44</v>
      </c>
      <c r="C36" s="11">
        <v>0</v>
      </c>
      <c r="D36" s="11">
        <v>2.1642867790000002</v>
      </c>
      <c r="E36" s="11">
        <v>0</v>
      </c>
      <c r="F36" s="11">
        <v>0</v>
      </c>
      <c r="G36" s="11">
        <v>0</v>
      </c>
      <c r="H36" s="11">
        <v>12.996683062000001</v>
      </c>
      <c r="I36" s="11">
        <v>1241.6522580569999</v>
      </c>
      <c r="J36" s="11">
        <v>745.59750478599994</v>
      </c>
      <c r="K36" s="11">
        <v>0</v>
      </c>
      <c r="L36" s="11">
        <v>63.810007968999997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6.0214034979999997</v>
      </c>
      <c r="S36" s="11">
        <v>44.878410260000003</v>
      </c>
      <c r="T36" s="11">
        <v>8.0617566979999999</v>
      </c>
      <c r="U36" s="11">
        <v>0</v>
      </c>
      <c r="V36" s="11">
        <v>18.304070884000001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0.58292716899999997</v>
      </c>
      <c r="AC36" s="11">
        <v>4.6567712099999996</v>
      </c>
      <c r="AD36" s="11">
        <v>0</v>
      </c>
      <c r="AE36" s="11">
        <v>0</v>
      </c>
      <c r="AF36" s="11">
        <v>29.507333899999999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1.6842955999999999E-2</v>
      </c>
      <c r="AM36" s="11">
        <v>0</v>
      </c>
      <c r="AN36" s="11">
        <v>0</v>
      </c>
      <c r="AO36" s="11">
        <v>0</v>
      </c>
      <c r="AP36" s="11">
        <v>0.71412777400000005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26.856531589999999</v>
      </c>
      <c r="AW36" s="11">
        <v>325.82942781600002</v>
      </c>
      <c r="AX36" s="11">
        <v>5.5130496000000001E-2</v>
      </c>
      <c r="AY36" s="11">
        <v>0</v>
      </c>
      <c r="AZ36" s="11">
        <v>195.12525334599999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11.329997689000001</v>
      </c>
      <c r="BG36" s="11">
        <v>7.4373172519999997</v>
      </c>
      <c r="BH36" s="11">
        <v>3.3153397739999999</v>
      </c>
      <c r="BI36" s="11">
        <v>0</v>
      </c>
      <c r="BJ36" s="11">
        <v>38.555156136000001</v>
      </c>
      <c r="BK36" s="12">
        <f t="shared" si="5"/>
        <v>2787.4685391009994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87.192175230999993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86.403823234000001</v>
      </c>
      <c r="I37" s="13">
        <f t="shared" si="6"/>
        <v>12885.508593000999</v>
      </c>
      <c r="J37" s="13">
        <f t="shared" si="6"/>
        <v>756.70067810399996</v>
      </c>
      <c r="K37" s="13">
        <f t="shared" si="6"/>
        <v>0</v>
      </c>
      <c r="L37" s="14">
        <f t="shared" si="6"/>
        <v>2358.8658434009999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32.610956471999998</v>
      </c>
      <c r="S37" s="13">
        <f t="shared" si="6"/>
        <v>330.20263752299996</v>
      </c>
      <c r="T37" s="13">
        <f t="shared" si="6"/>
        <v>21.734015323999998</v>
      </c>
      <c r="U37" s="13">
        <f t="shared" si="6"/>
        <v>0</v>
      </c>
      <c r="V37" s="14">
        <f t="shared" si="6"/>
        <v>125.58702903299999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16.124052363000001</v>
      </c>
      <c r="AC37" s="13">
        <f t="shared" si="6"/>
        <v>56.742564389000002</v>
      </c>
      <c r="AD37" s="13">
        <f t="shared" si="6"/>
        <v>0</v>
      </c>
      <c r="AE37" s="13">
        <f t="shared" si="6"/>
        <v>0</v>
      </c>
      <c r="AF37" s="14">
        <f t="shared" si="6"/>
        <v>1028.024982916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1.0631224669999999</v>
      </c>
      <c r="AM37" s="13">
        <f t="shared" si="6"/>
        <v>0.31417829200000003</v>
      </c>
      <c r="AN37" s="13">
        <f t="shared" si="6"/>
        <v>0</v>
      </c>
      <c r="AO37" s="13">
        <f t="shared" si="6"/>
        <v>0</v>
      </c>
      <c r="AP37" s="14">
        <f t="shared" si="6"/>
        <v>32.944398471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169.29853419699998</v>
      </c>
      <c r="AW37" s="13">
        <f t="shared" si="6"/>
        <v>1692.612460625</v>
      </c>
      <c r="AX37" s="13">
        <f t="shared" si="6"/>
        <v>9.0176229600000006</v>
      </c>
      <c r="AY37" s="13">
        <f t="shared" si="6"/>
        <v>0</v>
      </c>
      <c r="AZ37" s="17">
        <f t="shared" si="6"/>
        <v>2606.2437639790001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53.191379532000006</v>
      </c>
      <c r="BG37" s="13">
        <f t="shared" si="6"/>
        <v>129.61150156299999</v>
      </c>
      <c r="BH37" s="13">
        <f t="shared" si="6"/>
        <v>13.706775009999999</v>
      </c>
      <c r="BI37" s="13">
        <f t="shared" si="6"/>
        <v>0</v>
      </c>
      <c r="BJ37" s="14">
        <f>SUM(BJ25:BJ36)</f>
        <v>178.62912184099997</v>
      </c>
      <c r="BK37" s="23">
        <f>SUM(BK25:BK36)</f>
        <v>22672.330209928004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790.66425097299998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152.669637717</v>
      </c>
      <c r="I38" s="13">
        <f t="shared" si="7"/>
        <v>30127.984811406001</v>
      </c>
      <c r="J38" s="13">
        <f t="shared" si="7"/>
        <v>2951.5726860260002</v>
      </c>
      <c r="K38" s="13">
        <f t="shared" si="7"/>
        <v>0</v>
      </c>
      <c r="L38" s="13">
        <f t="shared" si="7"/>
        <v>2697.0642773159998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59.042456041000001</v>
      </c>
      <c r="S38" s="13">
        <f t="shared" si="7"/>
        <v>1183.5221711649999</v>
      </c>
      <c r="T38" s="13">
        <f t="shared" si="7"/>
        <v>41.427193944999999</v>
      </c>
      <c r="U38" s="13">
        <f t="shared" si="7"/>
        <v>0</v>
      </c>
      <c r="V38" s="13">
        <f t="shared" si="7"/>
        <v>211.20427513599998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19.433127991999999</v>
      </c>
      <c r="AC38" s="13">
        <f t="shared" si="7"/>
        <v>157.97885617899999</v>
      </c>
      <c r="AD38" s="13">
        <f t="shared" si="7"/>
        <v>0</v>
      </c>
      <c r="AE38" s="13">
        <f t="shared" si="7"/>
        <v>0</v>
      </c>
      <c r="AF38" s="13">
        <f t="shared" si="7"/>
        <v>1401.6780219899999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1.259926841</v>
      </c>
      <c r="AM38" s="13">
        <f t="shared" si="7"/>
        <v>0.31417829200000003</v>
      </c>
      <c r="AN38" s="13">
        <f t="shared" si="7"/>
        <v>0</v>
      </c>
      <c r="AO38" s="13">
        <f t="shared" si="7"/>
        <v>0</v>
      </c>
      <c r="AP38" s="13">
        <f t="shared" si="7"/>
        <v>37.847457112999997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258.59390094999998</v>
      </c>
      <c r="AW38" s="13">
        <f t="shared" si="7"/>
        <v>3042.7595602850001</v>
      </c>
      <c r="AX38" s="13">
        <f t="shared" si="7"/>
        <v>9.0700919310000003</v>
      </c>
      <c r="AY38" s="13">
        <f t="shared" si="7"/>
        <v>0</v>
      </c>
      <c r="AZ38" s="24">
        <f t="shared" si="7"/>
        <v>3046.3460896279998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83.315038029000007</v>
      </c>
      <c r="BG38" s="13">
        <f t="shared" si="7"/>
        <v>147.54187480399997</v>
      </c>
      <c r="BH38" s="13">
        <f t="shared" si="7"/>
        <v>16.920050285999999</v>
      </c>
      <c r="BI38" s="13">
        <f t="shared" si="7"/>
        <v>0</v>
      </c>
      <c r="BJ38" s="13">
        <f>BJ37+BJ23+BJ20+BJ17+BJ14+BJ11</f>
        <v>230.29165174699997</v>
      </c>
      <c r="BK38" s="16">
        <f>BK37+BK23+BK20+BK17+BK14+BK11</f>
        <v>46668.501585792008</v>
      </c>
    </row>
    <row r="39" spans="1:63" ht="3.75" customHeight="1" x14ac:dyDescent="0.3">
      <c r="A39" s="10"/>
      <c r="B39" s="51"/>
      <c r="C39" s="78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9"/>
    </row>
    <row r="40" spans="1:63" ht="13" x14ac:dyDescent="0.3">
      <c r="A40" s="10" t="s">
        <v>47</v>
      </c>
      <c r="B40" s="39" t="s">
        <v>48</v>
      </c>
      <c r="C40" s="78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9"/>
    </row>
    <row r="41" spans="1:63" s="5" customFormat="1" ht="13" x14ac:dyDescent="0.3">
      <c r="A41" s="10" t="s">
        <v>12</v>
      </c>
      <c r="B41" s="43" t="s">
        <v>49</v>
      </c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3"/>
    </row>
    <row r="42" spans="1:63" s="5" customFormat="1" ht="13" x14ac:dyDescent="0.3">
      <c r="A42" s="10"/>
      <c r="B42" s="64" t="s">
        <v>50</v>
      </c>
      <c r="C42" s="26">
        <v>0</v>
      </c>
      <c r="D42" s="26">
        <v>2.0027673909999999</v>
      </c>
      <c r="E42" s="26">
        <v>0</v>
      </c>
      <c r="F42" s="26">
        <v>0</v>
      </c>
      <c r="G42" s="26">
        <v>0</v>
      </c>
      <c r="H42" s="26">
        <v>5.2140178869999998</v>
      </c>
      <c r="I42" s="26">
        <v>0</v>
      </c>
      <c r="J42" s="26">
        <v>0</v>
      </c>
      <c r="K42" s="26">
        <v>0</v>
      </c>
      <c r="L42" s="26">
        <v>0.75946878600000001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2.8983359069999999</v>
      </c>
      <c r="S42" s="26">
        <v>0</v>
      </c>
      <c r="T42" s="26">
        <v>0</v>
      </c>
      <c r="U42" s="26">
        <v>0</v>
      </c>
      <c r="V42" s="26">
        <v>0.14054845699999999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9.3351605370000001</v>
      </c>
      <c r="AC42" s="26">
        <v>0</v>
      </c>
      <c r="AD42" s="26">
        <v>0</v>
      </c>
      <c r="AE42" s="26">
        <v>0</v>
      </c>
      <c r="AF42" s="26">
        <v>3.089606919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0.83146901900000003</v>
      </c>
      <c r="AM42" s="26">
        <v>0</v>
      </c>
      <c r="AN42" s="26">
        <v>0</v>
      </c>
      <c r="AO42" s="26">
        <v>0</v>
      </c>
      <c r="AP42" s="26">
        <v>8.3964554999999996E-2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157.34446649399999</v>
      </c>
      <c r="AW42" s="26">
        <v>0.66185823300000002</v>
      </c>
      <c r="AX42" s="26">
        <v>0</v>
      </c>
      <c r="AY42" s="26">
        <v>0</v>
      </c>
      <c r="AZ42" s="26">
        <v>5.8979985729999997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57.382506673000002</v>
      </c>
      <c r="BG42" s="26">
        <v>4.8865986E-2</v>
      </c>
      <c r="BH42" s="26">
        <v>0</v>
      </c>
      <c r="BI42" s="26">
        <v>0</v>
      </c>
      <c r="BJ42" s="26">
        <v>0.36177588300000002</v>
      </c>
      <c r="BK42" s="12">
        <f>SUM(C42:BJ42)</f>
        <v>246.0528113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8.075174981</v>
      </c>
      <c r="E43" s="26">
        <v>0</v>
      </c>
      <c r="F43" s="26">
        <v>0</v>
      </c>
      <c r="G43" s="26">
        <v>0</v>
      </c>
      <c r="H43" s="26">
        <v>283.92861242999999</v>
      </c>
      <c r="I43" s="26">
        <v>2.1795707000000001E-2</v>
      </c>
      <c r="J43" s="26">
        <v>0</v>
      </c>
      <c r="K43" s="26">
        <v>0</v>
      </c>
      <c r="L43" s="26">
        <v>24.098070070999999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163.206648659</v>
      </c>
      <c r="S43" s="26">
        <v>0</v>
      </c>
      <c r="T43" s="26">
        <v>0</v>
      </c>
      <c r="U43" s="26">
        <v>0</v>
      </c>
      <c r="V43" s="26">
        <v>7.8528780070000002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10.205527963</v>
      </c>
      <c r="AC43" s="26">
        <v>0</v>
      </c>
      <c r="AD43" s="26">
        <v>0</v>
      </c>
      <c r="AE43" s="26">
        <v>0</v>
      </c>
      <c r="AF43" s="26">
        <v>2.354187896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0.67865297400000002</v>
      </c>
      <c r="AM43" s="26">
        <v>0</v>
      </c>
      <c r="AN43" s="26">
        <v>0</v>
      </c>
      <c r="AO43" s="26">
        <v>0</v>
      </c>
      <c r="AP43" s="26">
        <v>0.11860085200000001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2353.4540934380002</v>
      </c>
      <c r="AW43" s="26">
        <v>8.2502540339999992</v>
      </c>
      <c r="AX43" s="26">
        <v>0</v>
      </c>
      <c r="AY43" s="26">
        <v>0</v>
      </c>
      <c r="AZ43" s="26">
        <v>372.090092481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816.41012349000005</v>
      </c>
      <c r="BG43" s="26">
        <v>3.3342659530000001</v>
      </c>
      <c r="BH43" s="26">
        <v>0</v>
      </c>
      <c r="BI43" s="26">
        <v>0</v>
      </c>
      <c r="BJ43" s="26">
        <v>97.063757682000002</v>
      </c>
      <c r="BK43" s="12">
        <f>SUM(C43:BJ43)</f>
        <v>4151.1427366180005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10.077942371999999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289.142630317</v>
      </c>
      <c r="I44" s="15">
        <f t="shared" si="8"/>
        <v>2.1795707000000001E-2</v>
      </c>
      <c r="J44" s="15">
        <f t="shared" si="8"/>
        <v>0</v>
      </c>
      <c r="K44" s="15">
        <f t="shared" si="8"/>
        <v>0</v>
      </c>
      <c r="L44" s="15">
        <f t="shared" si="8"/>
        <v>24.857538856999998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166.10498456599998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7.9934264640000006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19.540688500000002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5.4437948150000004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1.5101219930000001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0.202565407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2510.798559932</v>
      </c>
      <c r="AW44" s="15">
        <f t="shared" si="8"/>
        <v>8.9121122669999995</v>
      </c>
      <c r="AX44" s="15">
        <f t="shared" si="8"/>
        <v>0</v>
      </c>
      <c r="AY44" s="15">
        <f t="shared" si="8"/>
        <v>0</v>
      </c>
      <c r="AZ44" s="15">
        <f t="shared" si="8"/>
        <v>377.98809105399999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873.79263016300001</v>
      </c>
      <c r="BG44" s="15">
        <f t="shared" si="8"/>
        <v>3.3831319390000001</v>
      </c>
      <c r="BH44" s="15">
        <f t="shared" si="8"/>
        <v>0</v>
      </c>
      <c r="BI44" s="15">
        <f t="shared" si="8"/>
        <v>0</v>
      </c>
      <c r="BJ44" s="15">
        <f t="shared" si="8"/>
        <v>97.425533565000009</v>
      </c>
      <c r="BK44" s="15">
        <f>SUM(BK42:BK43)</f>
        <v>4397.1955479180006</v>
      </c>
    </row>
    <row r="45" spans="1:63" ht="13" x14ac:dyDescent="0.3">
      <c r="A45" s="10" t="s">
        <v>18</v>
      </c>
      <c r="B45" s="43" t="s">
        <v>52</v>
      </c>
      <c r="C45" s="78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9"/>
    </row>
    <row r="46" spans="1:63" ht="13" x14ac:dyDescent="0.3">
      <c r="A46" s="10"/>
      <c r="B46" s="48" t="s">
        <v>53</v>
      </c>
      <c r="C46" s="11">
        <v>0</v>
      </c>
      <c r="D46" s="11">
        <v>19.086567803000001</v>
      </c>
      <c r="E46" s="11">
        <v>0</v>
      </c>
      <c r="F46" s="11">
        <v>0</v>
      </c>
      <c r="G46" s="11">
        <v>0</v>
      </c>
      <c r="H46" s="11">
        <v>686.48105132800004</v>
      </c>
      <c r="I46" s="11">
        <v>1029.8022608379999</v>
      </c>
      <c r="J46" s="11">
        <v>0</v>
      </c>
      <c r="K46" s="11">
        <v>0</v>
      </c>
      <c r="L46" s="11">
        <v>799.72341752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255.35651380799999</v>
      </c>
      <c r="S46" s="11">
        <v>1.811595321</v>
      </c>
      <c r="T46" s="11">
        <v>0</v>
      </c>
      <c r="U46" s="11">
        <v>0</v>
      </c>
      <c r="V46" s="11">
        <v>72.213690903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19.528798897000001</v>
      </c>
      <c r="AC46" s="11">
        <v>3.6799816679999999</v>
      </c>
      <c r="AD46" s="11">
        <v>0</v>
      </c>
      <c r="AE46" s="11">
        <v>0</v>
      </c>
      <c r="AF46" s="11">
        <v>61.13084344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0.93401269099999995</v>
      </c>
      <c r="AM46" s="11">
        <v>0.51292550800000003</v>
      </c>
      <c r="AN46" s="11">
        <v>0</v>
      </c>
      <c r="AO46" s="11">
        <v>0</v>
      </c>
      <c r="AP46" s="11">
        <v>0.97659544399999998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4751.8577412349996</v>
      </c>
      <c r="AW46" s="11">
        <v>416.598863306</v>
      </c>
      <c r="AX46" s="11">
        <v>0</v>
      </c>
      <c r="AY46" s="11">
        <v>1.8773844000000001E-2</v>
      </c>
      <c r="AZ46" s="11">
        <v>3652.5182048410002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1575.3297362390001</v>
      </c>
      <c r="BG46" s="11">
        <v>57.911569266000001</v>
      </c>
      <c r="BH46" s="11">
        <v>0</v>
      </c>
      <c r="BI46" s="11">
        <v>0</v>
      </c>
      <c r="BJ46" s="11">
        <v>408.27753543</v>
      </c>
      <c r="BK46" s="12">
        <f t="shared" ref="BK46:BK63" si="9">SUM(C46:BJ46)</f>
        <v>13813.750679329998</v>
      </c>
    </row>
    <row r="47" spans="1:63" ht="13" x14ac:dyDescent="0.3">
      <c r="A47" s="10"/>
      <c r="B47" s="48" t="s">
        <v>54</v>
      </c>
      <c r="C47" s="11">
        <v>0</v>
      </c>
      <c r="D47" s="11">
        <v>1.4921336670000001</v>
      </c>
      <c r="E47" s="11">
        <v>0</v>
      </c>
      <c r="F47" s="11">
        <v>0</v>
      </c>
      <c r="G47" s="11">
        <v>0</v>
      </c>
      <c r="H47" s="11">
        <v>23.721345663000001</v>
      </c>
      <c r="I47" s="11">
        <v>30.344121770000001</v>
      </c>
      <c r="J47" s="11">
        <v>0</v>
      </c>
      <c r="K47" s="11">
        <v>0</v>
      </c>
      <c r="L47" s="11">
        <v>19.004378032999998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12.367291026</v>
      </c>
      <c r="S47" s="11">
        <v>6.5793238000000004E-2</v>
      </c>
      <c r="T47" s="11">
        <v>0</v>
      </c>
      <c r="U47" s="11">
        <v>0</v>
      </c>
      <c r="V47" s="11">
        <v>2.3478883910000001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0.56461704999999995</v>
      </c>
      <c r="AC47" s="11">
        <v>0</v>
      </c>
      <c r="AD47" s="11">
        <v>0</v>
      </c>
      <c r="AE47" s="11">
        <v>0</v>
      </c>
      <c r="AF47" s="11">
        <v>2.9082851430000001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3.5917526999999998E-2</v>
      </c>
      <c r="AM47" s="11">
        <v>0</v>
      </c>
      <c r="AN47" s="11">
        <v>0</v>
      </c>
      <c r="AO47" s="11">
        <v>0</v>
      </c>
      <c r="AP47" s="11">
        <v>1.9343880000000001E-2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15.332635545</v>
      </c>
      <c r="AW47" s="11">
        <v>0.74032902</v>
      </c>
      <c r="AX47" s="11">
        <v>0</v>
      </c>
      <c r="AY47" s="11">
        <v>0</v>
      </c>
      <c r="AZ47" s="11">
        <v>23.346021664999999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4.88078214</v>
      </c>
      <c r="BG47" s="11">
        <v>0.21873385400000001</v>
      </c>
      <c r="BH47" s="11">
        <v>0</v>
      </c>
      <c r="BI47" s="11">
        <v>0</v>
      </c>
      <c r="BJ47" s="11">
        <v>2.0925616150000002</v>
      </c>
      <c r="BK47" s="12">
        <f t="shared" si="9"/>
        <v>139.48217922699999</v>
      </c>
    </row>
    <row r="48" spans="1:63" ht="13" x14ac:dyDescent="0.3">
      <c r="A48" s="10"/>
      <c r="B48" s="48" t="s">
        <v>55</v>
      </c>
      <c r="C48" s="11">
        <v>0</v>
      </c>
      <c r="D48" s="11">
        <v>1.2449840700000001</v>
      </c>
      <c r="E48" s="11">
        <v>0</v>
      </c>
      <c r="F48" s="11">
        <v>0</v>
      </c>
      <c r="G48" s="11">
        <v>0</v>
      </c>
      <c r="H48" s="11">
        <v>10.464901268</v>
      </c>
      <c r="I48" s="11">
        <v>580.07869046899998</v>
      </c>
      <c r="J48" s="11">
        <v>0</v>
      </c>
      <c r="K48" s="11">
        <v>0</v>
      </c>
      <c r="L48" s="11">
        <v>287.39835518000001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3.325110698</v>
      </c>
      <c r="S48" s="11">
        <v>24.792358842999999</v>
      </c>
      <c r="T48" s="11">
        <v>0</v>
      </c>
      <c r="U48" s="11">
        <v>0</v>
      </c>
      <c r="V48" s="11">
        <v>9.0960770629999992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1.014113705</v>
      </c>
      <c r="AC48" s="11">
        <v>61.250623965000003</v>
      </c>
      <c r="AD48" s="11">
        <v>0</v>
      </c>
      <c r="AE48" s="11">
        <v>0</v>
      </c>
      <c r="AF48" s="11">
        <v>520.91919865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7.0980515999999994E-2</v>
      </c>
      <c r="AM48" s="11">
        <v>0.94218431400000002</v>
      </c>
      <c r="AN48" s="11">
        <v>0</v>
      </c>
      <c r="AO48" s="11">
        <v>0</v>
      </c>
      <c r="AP48" s="11">
        <v>5.4058006660000002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107.166522137</v>
      </c>
      <c r="AW48" s="11">
        <v>95.292240663000001</v>
      </c>
      <c r="AX48" s="11">
        <v>0</v>
      </c>
      <c r="AY48" s="11">
        <v>0</v>
      </c>
      <c r="AZ48" s="11">
        <v>538.12251287699996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56.339533312999997</v>
      </c>
      <c r="BG48" s="11">
        <v>22.333102877000002</v>
      </c>
      <c r="BH48" s="11">
        <v>0</v>
      </c>
      <c r="BI48" s="11">
        <v>0</v>
      </c>
      <c r="BJ48" s="11">
        <v>68.309867468999997</v>
      </c>
      <c r="BK48" s="12">
        <f t="shared" si="9"/>
        <v>2393.5671587430002</v>
      </c>
    </row>
    <row r="49" spans="1:63" ht="13" x14ac:dyDescent="0.3">
      <c r="A49" s="10"/>
      <c r="B49" s="48" t="s">
        <v>56</v>
      </c>
      <c r="C49" s="11">
        <v>0</v>
      </c>
      <c r="D49" s="11">
        <v>5.2207211750000004</v>
      </c>
      <c r="E49" s="11">
        <v>0</v>
      </c>
      <c r="F49" s="11">
        <v>0</v>
      </c>
      <c r="G49" s="11">
        <v>0</v>
      </c>
      <c r="H49" s="11">
        <v>244.95186223100001</v>
      </c>
      <c r="I49" s="11">
        <v>2.0088353219999999</v>
      </c>
      <c r="J49" s="11">
        <v>0</v>
      </c>
      <c r="K49" s="11">
        <v>0</v>
      </c>
      <c r="L49" s="11">
        <v>152.05292111399999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114.072381275</v>
      </c>
      <c r="S49" s="11">
        <v>9.0242678000000007E-2</v>
      </c>
      <c r="T49" s="11">
        <v>0</v>
      </c>
      <c r="U49" s="11">
        <v>0</v>
      </c>
      <c r="V49" s="11">
        <v>20.490017173999998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16.666245017000001</v>
      </c>
      <c r="AC49" s="11">
        <v>0.20030563000000001</v>
      </c>
      <c r="AD49" s="11">
        <v>0</v>
      </c>
      <c r="AE49" s="11">
        <v>0</v>
      </c>
      <c r="AF49" s="11">
        <v>20.296290201000001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0.89718202700000005</v>
      </c>
      <c r="AM49" s="11">
        <v>5.9567429999999996E-3</v>
      </c>
      <c r="AN49" s="11">
        <v>0</v>
      </c>
      <c r="AO49" s="11">
        <v>0</v>
      </c>
      <c r="AP49" s="11">
        <v>1.0490460690000001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808.86147971900004</v>
      </c>
      <c r="AW49" s="11">
        <v>46.363502687999997</v>
      </c>
      <c r="AX49" s="11">
        <v>0</v>
      </c>
      <c r="AY49" s="11">
        <v>0</v>
      </c>
      <c r="AZ49" s="11">
        <v>511.07529426000002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310.74863833299997</v>
      </c>
      <c r="BG49" s="11">
        <v>16.803583552999999</v>
      </c>
      <c r="BH49" s="11">
        <v>0</v>
      </c>
      <c r="BI49" s="11">
        <v>0</v>
      </c>
      <c r="BJ49" s="11">
        <v>72.886603026000003</v>
      </c>
      <c r="BK49" s="12">
        <f t="shared" si="9"/>
        <v>2344.741108235</v>
      </c>
    </row>
    <row r="50" spans="1:63" ht="13" x14ac:dyDescent="0.3">
      <c r="A50" s="10"/>
      <c r="B50" s="48" t="s">
        <v>57</v>
      </c>
      <c r="C50" s="11">
        <v>0</v>
      </c>
      <c r="D50" s="11">
        <v>2.7987074440000002</v>
      </c>
      <c r="E50" s="11">
        <v>0</v>
      </c>
      <c r="F50" s="11">
        <v>0</v>
      </c>
      <c r="G50" s="11">
        <v>0</v>
      </c>
      <c r="H50" s="11">
        <v>36.924137604999999</v>
      </c>
      <c r="I50" s="11">
        <v>8.8894921910000004</v>
      </c>
      <c r="J50" s="11">
        <v>0</v>
      </c>
      <c r="K50" s="11">
        <v>0</v>
      </c>
      <c r="L50" s="11">
        <v>26.161133544999998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16.913563572000001</v>
      </c>
      <c r="S50" s="11">
        <v>7.3996840000000001E-3</v>
      </c>
      <c r="T50" s="11">
        <v>0</v>
      </c>
      <c r="U50" s="11">
        <v>0</v>
      </c>
      <c r="V50" s="11">
        <v>4.1346162919999996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47.938883472999997</v>
      </c>
      <c r="AC50" s="11">
        <v>1.2523936369999999</v>
      </c>
      <c r="AD50" s="11">
        <v>0</v>
      </c>
      <c r="AE50" s="11">
        <v>0</v>
      </c>
      <c r="AF50" s="11">
        <v>331.36280837999999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2.3825878220000001</v>
      </c>
      <c r="AM50" s="11">
        <v>0</v>
      </c>
      <c r="AN50" s="11">
        <v>0</v>
      </c>
      <c r="AO50" s="11">
        <v>0</v>
      </c>
      <c r="AP50" s="11">
        <v>12.092135645000001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346.03837606100001</v>
      </c>
      <c r="AW50" s="11">
        <v>48.71182331</v>
      </c>
      <c r="AX50" s="11">
        <v>0</v>
      </c>
      <c r="AY50" s="11">
        <v>0</v>
      </c>
      <c r="AZ50" s="11">
        <v>591.18105241600006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129.17566478800001</v>
      </c>
      <c r="BG50" s="11">
        <v>14.286575321000001</v>
      </c>
      <c r="BH50" s="11">
        <v>0</v>
      </c>
      <c r="BI50" s="11">
        <v>0</v>
      </c>
      <c r="BJ50" s="11">
        <v>63.376935003</v>
      </c>
      <c r="BK50" s="12">
        <f t="shared" si="9"/>
        <v>1683.6282861890002</v>
      </c>
    </row>
    <row r="51" spans="1:63" ht="13" x14ac:dyDescent="0.3">
      <c r="A51" s="10"/>
      <c r="B51" s="48" t="s">
        <v>58</v>
      </c>
      <c r="C51" s="11">
        <v>0</v>
      </c>
      <c r="D51" s="11">
        <v>2.4253351919999999</v>
      </c>
      <c r="E51" s="11">
        <v>0</v>
      </c>
      <c r="F51" s="11">
        <v>0</v>
      </c>
      <c r="G51" s="11">
        <v>0</v>
      </c>
      <c r="H51" s="11">
        <v>28.029578055999998</v>
      </c>
      <c r="I51" s="11">
        <v>4.666923208</v>
      </c>
      <c r="J51" s="11">
        <v>0</v>
      </c>
      <c r="K51" s="11">
        <v>0</v>
      </c>
      <c r="L51" s="11">
        <v>35.709874673000002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7.5493572269999998</v>
      </c>
      <c r="S51" s="11">
        <v>7.3994616520000003</v>
      </c>
      <c r="T51" s="11">
        <v>0</v>
      </c>
      <c r="U51" s="11">
        <v>0</v>
      </c>
      <c r="V51" s="11">
        <v>13.008324315999999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1.6269268290000001</v>
      </c>
      <c r="AC51" s="11">
        <v>0</v>
      </c>
      <c r="AD51" s="11">
        <v>0</v>
      </c>
      <c r="AE51" s="11">
        <v>0</v>
      </c>
      <c r="AF51" s="11">
        <v>25.44134991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0.29626382899999998</v>
      </c>
      <c r="AM51" s="11">
        <v>0.41451766800000001</v>
      </c>
      <c r="AN51" s="11">
        <v>0</v>
      </c>
      <c r="AO51" s="11">
        <v>0</v>
      </c>
      <c r="AP51" s="11">
        <v>0.36153623400000001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244.72888839699999</v>
      </c>
      <c r="AW51" s="11">
        <v>133.01058938599999</v>
      </c>
      <c r="AX51" s="11">
        <v>0</v>
      </c>
      <c r="AY51" s="11">
        <v>0</v>
      </c>
      <c r="AZ51" s="11">
        <v>854.64958641800001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78.501138651999995</v>
      </c>
      <c r="BG51" s="11">
        <v>7.1804497139999999</v>
      </c>
      <c r="BH51" s="11">
        <v>0</v>
      </c>
      <c r="BI51" s="11">
        <v>0</v>
      </c>
      <c r="BJ51" s="11">
        <v>121.095558715</v>
      </c>
      <c r="BK51" s="12">
        <f t="shared" si="9"/>
        <v>1566.0956600759998</v>
      </c>
    </row>
    <row r="52" spans="1:63" ht="13" x14ac:dyDescent="0.3">
      <c r="A52" s="10"/>
      <c r="B52" s="48" t="s">
        <v>59</v>
      </c>
      <c r="C52" s="11">
        <v>0</v>
      </c>
      <c r="D52" s="11">
        <v>3.3880383799999998</v>
      </c>
      <c r="E52" s="11">
        <v>0</v>
      </c>
      <c r="F52" s="11">
        <v>0</v>
      </c>
      <c r="G52" s="11">
        <v>0</v>
      </c>
      <c r="H52" s="11">
        <v>78.079806191000003</v>
      </c>
      <c r="I52" s="11">
        <v>38.497558630999997</v>
      </c>
      <c r="J52" s="11">
        <v>0</v>
      </c>
      <c r="K52" s="11">
        <v>0</v>
      </c>
      <c r="L52" s="11">
        <v>38.252901948999998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28.166133831</v>
      </c>
      <c r="S52" s="11">
        <v>2.1193289549999998</v>
      </c>
      <c r="T52" s="11">
        <v>0</v>
      </c>
      <c r="U52" s="11">
        <v>0</v>
      </c>
      <c r="V52" s="11">
        <v>6.5237139649999998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80.553842102999994</v>
      </c>
      <c r="AC52" s="11">
        <v>1.7765559390000001</v>
      </c>
      <c r="AD52" s="11">
        <v>0</v>
      </c>
      <c r="AE52" s="11">
        <v>0</v>
      </c>
      <c r="AF52" s="11">
        <v>197.68304810500001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5.5523702449999996</v>
      </c>
      <c r="AM52" s="11">
        <v>1.682807755</v>
      </c>
      <c r="AN52" s="11">
        <v>0</v>
      </c>
      <c r="AO52" s="11">
        <v>0</v>
      </c>
      <c r="AP52" s="11">
        <v>6.531175524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623.75599893599997</v>
      </c>
      <c r="AW52" s="11">
        <v>95.055071010999995</v>
      </c>
      <c r="AX52" s="11">
        <v>0</v>
      </c>
      <c r="AY52" s="11">
        <v>0</v>
      </c>
      <c r="AZ52" s="11">
        <v>421.69480305500002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181.51833745299999</v>
      </c>
      <c r="BG52" s="11">
        <v>11.444665156999999</v>
      </c>
      <c r="BH52" s="11">
        <v>0</v>
      </c>
      <c r="BI52" s="11">
        <v>0</v>
      </c>
      <c r="BJ52" s="11">
        <v>39.888942712999999</v>
      </c>
      <c r="BK52" s="12">
        <f t="shared" si="9"/>
        <v>1862.1650998979999</v>
      </c>
    </row>
    <row r="53" spans="1:63" ht="13" x14ac:dyDescent="0.3">
      <c r="A53" s="10"/>
      <c r="B53" s="48" t="s">
        <v>60</v>
      </c>
      <c r="C53" s="11">
        <v>0</v>
      </c>
      <c r="D53" s="11">
        <v>5.7114279430000003</v>
      </c>
      <c r="E53" s="11">
        <v>0</v>
      </c>
      <c r="F53" s="11">
        <v>0</v>
      </c>
      <c r="G53" s="11">
        <v>0</v>
      </c>
      <c r="H53" s="11">
        <v>92.395662568000006</v>
      </c>
      <c r="I53" s="11">
        <v>125.413048651</v>
      </c>
      <c r="J53" s="11">
        <v>0</v>
      </c>
      <c r="K53" s="11">
        <v>0</v>
      </c>
      <c r="L53" s="11">
        <v>418.43571084199999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33.676525513999998</v>
      </c>
      <c r="S53" s="11">
        <v>5.606419453</v>
      </c>
      <c r="T53" s="11">
        <v>0</v>
      </c>
      <c r="U53" s="11">
        <v>0</v>
      </c>
      <c r="V53" s="11">
        <v>21.557941423999999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49.856842722000003</v>
      </c>
      <c r="AC53" s="11">
        <v>9.5142274459999996</v>
      </c>
      <c r="AD53" s="11">
        <v>0</v>
      </c>
      <c r="AE53" s="11">
        <v>0</v>
      </c>
      <c r="AF53" s="11">
        <v>330.44680027499999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3.0445183180000002</v>
      </c>
      <c r="AM53" s="11">
        <v>0.52750909599999996</v>
      </c>
      <c r="AN53" s="11">
        <v>0</v>
      </c>
      <c r="AO53" s="11">
        <v>0</v>
      </c>
      <c r="AP53" s="11">
        <v>8.8318993549999991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1197.1129126410001</v>
      </c>
      <c r="AW53" s="11">
        <v>163.26000319600001</v>
      </c>
      <c r="AX53" s="11">
        <v>0</v>
      </c>
      <c r="AY53" s="11">
        <v>0</v>
      </c>
      <c r="AZ53" s="11">
        <v>1373.334212538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412.24754198199997</v>
      </c>
      <c r="BG53" s="11">
        <v>24.165787133999999</v>
      </c>
      <c r="BH53" s="11">
        <v>0</v>
      </c>
      <c r="BI53" s="11">
        <v>0</v>
      </c>
      <c r="BJ53" s="11">
        <v>200.859227831</v>
      </c>
      <c r="BK53" s="12">
        <f t="shared" si="9"/>
        <v>4475.9982189289994</v>
      </c>
    </row>
    <row r="54" spans="1:63" ht="13" x14ac:dyDescent="0.3">
      <c r="A54" s="10"/>
      <c r="B54" s="48" t="s">
        <v>61</v>
      </c>
      <c r="C54" s="11">
        <v>0</v>
      </c>
      <c r="D54" s="11">
        <v>2.353055334</v>
      </c>
      <c r="E54" s="11">
        <v>0</v>
      </c>
      <c r="F54" s="11">
        <v>0</v>
      </c>
      <c r="G54" s="11">
        <v>0</v>
      </c>
      <c r="H54" s="11">
        <v>31.175104567999998</v>
      </c>
      <c r="I54" s="11">
        <v>2.9192052570000002</v>
      </c>
      <c r="J54" s="11">
        <v>0</v>
      </c>
      <c r="K54" s="11">
        <v>0</v>
      </c>
      <c r="L54" s="11">
        <v>20.170646204000001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11.212794185</v>
      </c>
      <c r="S54" s="11">
        <v>0.48282027100000002</v>
      </c>
      <c r="T54" s="11">
        <v>0</v>
      </c>
      <c r="U54" s="11">
        <v>0</v>
      </c>
      <c r="V54" s="11">
        <v>3.714183137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1.109097794</v>
      </c>
      <c r="AC54" s="11">
        <v>0</v>
      </c>
      <c r="AD54" s="11">
        <v>0</v>
      </c>
      <c r="AE54" s="11">
        <v>0</v>
      </c>
      <c r="AF54" s="11">
        <v>2.1526339220000001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3.3608747000000001E-2</v>
      </c>
      <c r="AM54" s="11">
        <v>0</v>
      </c>
      <c r="AN54" s="11">
        <v>0</v>
      </c>
      <c r="AO54" s="11">
        <v>0</v>
      </c>
      <c r="AP54" s="11">
        <v>0.154684721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400.15387924300001</v>
      </c>
      <c r="AW54" s="11">
        <v>37.764679510999997</v>
      </c>
      <c r="AX54" s="11">
        <v>0</v>
      </c>
      <c r="AY54" s="11">
        <v>0</v>
      </c>
      <c r="AZ54" s="11">
        <v>405.94427707400001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160.74143011699999</v>
      </c>
      <c r="BG54" s="11">
        <v>1.9691653899999999</v>
      </c>
      <c r="BH54" s="11">
        <v>0</v>
      </c>
      <c r="BI54" s="11">
        <v>0</v>
      </c>
      <c r="BJ54" s="11">
        <v>49.964134129000001</v>
      </c>
      <c r="BK54" s="12">
        <f t="shared" si="9"/>
        <v>1132.0153996039999</v>
      </c>
    </row>
    <row r="55" spans="1:63" ht="13" x14ac:dyDescent="0.3">
      <c r="A55" s="10"/>
      <c r="B55" s="52" t="s">
        <v>62</v>
      </c>
      <c r="C55" s="11">
        <v>0</v>
      </c>
      <c r="D55" s="11">
        <v>3.087465039</v>
      </c>
      <c r="E55" s="11">
        <v>0</v>
      </c>
      <c r="F55" s="11">
        <v>0</v>
      </c>
      <c r="G55" s="11">
        <v>0</v>
      </c>
      <c r="H55" s="11">
        <v>13.176694787000001</v>
      </c>
      <c r="I55" s="11">
        <v>4.783968368</v>
      </c>
      <c r="J55" s="11">
        <v>0</v>
      </c>
      <c r="K55" s="11">
        <v>0</v>
      </c>
      <c r="L55" s="11">
        <v>18.071733922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8.3688555620000002</v>
      </c>
      <c r="S55" s="11">
        <v>15.225809010000001</v>
      </c>
      <c r="T55" s="11">
        <v>0</v>
      </c>
      <c r="U55" s="11">
        <v>0</v>
      </c>
      <c r="V55" s="11">
        <v>4.2518281240000002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14.404690448</v>
      </c>
      <c r="AC55" s="11">
        <v>10.799623540000001</v>
      </c>
      <c r="AD55" s="11">
        <v>0</v>
      </c>
      <c r="AE55" s="11">
        <v>0</v>
      </c>
      <c r="AF55" s="11">
        <v>671.51176074399996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1.2590232429999999</v>
      </c>
      <c r="AM55" s="11">
        <v>2.7009519489999998</v>
      </c>
      <c r="AN55" s="11">
        <v>0</v>
      </c>
      <c r="AO55" s="11">
        <v>0</v>
      </c>
      <c r="AP55" s="11">
        <v>29.068611746999999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167.260923112</v>
      </c>
      <c r="AW55" s="11">
        <v>99.152584081000001</v>
      </c>
      <c r="AX55" s="11">
        <v>4.7597497000000002E-2</v>
      </c>
      <c r="AY55" s="11">
        <v>0</v>
      </c>
      <c r="AZ55" s="11">
        <v>864.86409423800001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98.876562376999999</v>
      </c>
      <c r="BG55" s="11">
        <v>15.194625026000001</v>
      </c>
      <c r="BH55" s="11">
        <v>0.21226453100000001</v>
      </c>
      <c r="BI55" s="11">
        <v>0</v>
      </c>
      <c r="BJ55" s="11">
        <v>225.57698468699999</v>
      </c>
      <c r="BK55" s="12">
        <f t="shared" si="9"/>
        <v>2267.896652032</v>
      </c>
    </row>
    <row r="56" spans="1:63" ht="13" x14ac:dyDescent="0.3">
      <c r="A56" s="10"/>
      <c r="B56" s="53" t="s">
        <v>63</v>
      </c>
      <c r="C56" s="11">
        <v>0</v>
      </c>
      <c r="D56" s="11">
        <v>7.7177552</v>
      </c>
      <c r="E56" s="11">
        <v>0</v>
      </c>
      <c r="F56" s="11">
        <v>0</v>
      </c>
      <c r="G56" s="11">
        <v>0</v>
      </c>
      <c r="H56" s="11">
        <v>212.79562856800001</v>
      </c>
      <c r="I56" s="11">
        <v>27.250240753</v>
      </c>
      <c r="J56" s="11">
        <v>0</v>
      </c>
      <c r="K56" s="11">
        <v>0</v>
      </c>
      <c r="L56" s="11">
        <v>109.496050604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54.583718628</v>
      </c>
      <c r="S56" s="11">
        <v>0</v>
      </c>
      <c r="T56" s="11">
        <v>0</v>
      </c>
      <c r="U56" s="11">
        <v>0</v>
      </c>
      <c r="V56" s="11">
        <v>16.976361915999998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117.092393555</v>
      </c>
      <c r="AC56" s="11">
        <v>2.3551218</v>
      </c>
      <c r="AD56" s="11">
        <v>0</v>
      </c>
      <c r="AE56" s="11">
        <v>0</v>
      </c>
      <c r="AF56" s="11">
        <v>215.53674639100001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10.205477199000001</v>
      </c>
      <c r="AM56" s="11">
        <v>1.432294532</v>
      </c>
      <c r="AN56" s="11">
        <v>0</v>
      </c>
      <c r="AO56" s="11">
        <v>0</v>
      </c>
      <c r="AP56" s="11">
        <v>11.847401083999999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2211.2688686639999</v>
      </c>
      <c r="AW56" s="11">
        <v>135.83200647499999</v>
      </c>
      <c r="AX56" s="11">
        <v>0</v>
      </c>
      <c r="AY56" s="11">
        <v>0</v>
      </c>
      <c r="AZ56" s="11">
        <v>1335.4344517960001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461.299571055</v>
      </c>
      <c r="BG56" s="11">
        <v>40.974543529000002</v>
      </c>
      <c r="BH56" s="11">
        <v>0.199997174</v>
      </c>
      <c r="BI56" s="11">
        <v>0</v>
      </c>
      <c r="BJ56" s="11">
        <v>143.73860281699999</v>
      </c>
      <c r="BK56" s="12">
        <f t="shared" si="9"/>
        <v>5116.0372317399997</v>
      </c>
    </row>
    <row r="57" spans="1:63" ht="13" x14ac:dyDescent="0.3">
      <c r="A57" s="10"/>
      <c r="B57" s="48" t="s">
        <v>64</v>
      </c>
      <c r="C57" s="11">
        <v>0</v>
      </c>
      <c r="D57" s="11">
        <v>21.867401782999998</v>
      </c>
      <c r="E57" s="11">
        <v>0</v>
      </c>
      <c r="F57" s="11">
        <v>0</v>
      </c>
      <c r="G57" s="11">
        <v>0</v>
      </c>
      <c r="H57" s="11">
        <v>2022.940195316</v>
      </c>
      <c r="I57" s="11">
        <v>79.720804353000005</v>
      </c>
      <c r="J57" s="11">
        <v>0</v>
      </c>
      <c r="K57" s="11">
        <v>0</v>
      </c>
      <c r="L57" s="11">
        <v>759.86169314100005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1150.6404108629999</v>
      </c>
      <c r="S57" s="11">
        <v>8.9807008449999994</v>
      </c>
      <c r="T57" s="11">
        <v>0</v>
      </c>
      <c r="U57" s="11">
        <v>0</v>
      </c>
      <c r="V57" s="11">
        <v>163.58932570499999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44.182410539000003</v>
      </c>
      <c r="AC57" s="11">
        <v>3.6285254330000001</v>
      </c>
      <c r="AD57" s="11">
        <v>0</v>
      </c>
      <c r="AE57" s="11">
        <v>0</v>
      </c>
      <c r="AF57" s="11">
        <v>122.011423345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4.3550981010000003</v>
      </c>
      <c r="AM57" s="11">
        <v>8.9802108000000005E-2</v>
      </c>
      <c r="AN57" s="11">
        <v>0</v>
      </c>
      <c r="AO57" s="11">
        <v>0</v>
      </c>
      <c r="AP57" s="11">
        <v>8.0300264630000004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6060.7742797150004</v>
      </c>
      <c r="AW57" s="11">
        <v>202.92337903000001</v>
      </c>
      <c r="AX57" s="11">
        <v>0</v>
      </c>
      <c r="AY57" s="11">
        <v>0</v>
      </c>
      <c r="AZ57" s="11">
        <v>2600.5685304530002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2665.600208627</v>
      </c>
      <c r="BG57" s="11">
        <v>36.834122115</v>
      </c>
      <c r="BH57" s="11">
        <v>0</v>
      </c>
      <c r="BI57" s="11">
        <v>0</v>
      </c>
      <c r="BJ57" s="11">
        <v>501.15493256500002</v>
      </c>
      <c r="BK57" s="12">
        <f t="shared" si="9"/>
        <v>16457.753270500001</v>
      </c>
    </row>
    <row r="58" spans="1:63" ht="13" x14ac:dyDescent="0.3">
      <c r="A58" s="10"/>
      <c r="B58" s="48" t="s">
        <v>65</v>
      </c>
      <c r="C58" s="11">
        <v>0</v>
      </c>
      <c r="D58" s="11">
        <v>18.146741421000002</v>
      </c>
      <c r="E58" s="11">
        <v>0</v>
      </c>
      <c r="F58" s="11">
        <v>0</v>
      </c>
      <c r="G58" s="11">
        <v>0</v>
      </c>
      <c r="H58" s="11">
        <v>1212.880177817</v>
      </c>
      <c r="I58" s="11">
        <v>84.126616456999997</v>
      </c>
      <c r="J58" s="11">
        <v>0</v>
      </c>
      <c r="K58" s="11">
        <v>0</v>
      </c>
      <c r="L58" s="11">
        <v>556.93088247399999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544.53101743599996</v>
      </c>
      <c r="S58" s="11">
        <v>1.829074324</v>
      </c>
      <c r="T58" s="11">
        <v>0</v>
      </c>
      <c r="U58" s="11">
        <v>0</v>
      </c>
      <c r="V58" s="11">
        <v>93.490384550000002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22.869227590000001</v>
      </c>
      <c r="AC58" s="11">
        <v>2.7624037239999999</v>
      </c>
      <c r="AD58" s="11">
        <v>0</v>
      </c>
      <c r="AE58" s="11">
        <v>0</v>
      </c>
      <c r="AF58" s="11">
        <v>482.53202763899998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1.4550929210000001</v>
      </c>
      <c r="AM58" s="11">
        <v>0.89109901999999996</v>
      </c>
      <c r="AN58" s="11">
        <v>0</v>
      </c>
      <c r="AO58" s="11">
        <v>0</v>
      </c>
      <c r="AP58" s="11">
        <v>16.581644677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4361.2493352780002</v>
      </c>
      <c r="AW58" s="11">
        <v>209.459308943</v>
      </c>
      <c r="AX58" s="11">
        <v>1.1113735E-2</v>
      </c>
      <c r="AY58" s="11">
        <v>1.8876931999999999E-2</v>
      </c>
      <c r="AZ58" s="11">
        <v>2549.2689738549998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1604.117008987</v>
      </c>
      <c r="BG58" s="11">
        <v>36.835296096</v>
      </c>
      <c r="BH58" s="11">
        <v>0</v>
      </c>
      <c r="BI58" s="11">
        <v>0</v>
      </c>
      <c r="BJ58" s="11">
        <v>356.42638948699999</v>
      </c>
      <c r="BK58" s="12">
        <f t="shared" si="9"/>
        <v>12156.412693363</v>
      </c>
    </row>
    <row r="59" spans="1:63" ht="13" x14ac:dyDescent="0.3">
      <c r="A59" s="10"/>
      <c r="B59" s="48" t="s">
        <v>66</v>
      </c>
      <c r="C59" s="11">
        <v>0</v>
      </c>
      <c r="D59" s="11">
        <v>6.147779689</v>
      </c>
      <c r="E59" s="11">
        <v>0</v>
      </c>
      <c r="F59" s="11">
        <v>0</v>
      </c>
      <c r="G59" s="11">
        <v>0</v>
      </c>
      <c r="H59" s="11">
        <v>61.728013189000002</v>
      </c>
      <c r="I59" s="11">
        <v>70.314318087000004</v>
      </c>
      <c r="J59" s="11">
        <v>0</v>
      </c>
      <c r="K59" s="11">
        <v>0</v>
      </c>
      <c r="L59" s="11">
        <v>81.350087990000006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39.985077228999998</v>
      </c>
      <c r="S59" s="11">
        <v>15.060976922</v>
      </c>
      <c r="T59" s="11">
        <v>0</v>
      </c>
      <c r="U59" s="11">
        <v>0</v>
      </c>
      <c r="V59" s="11">
        <v>21.353301187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47.748021274999999</v>
      </c>
      <c r="AC59" s="11">
        <v>6.623550796</v>
      </c>
      <c r="AD59" s="11">
        <v>0</v>
      </c>
      <c r="AE59" s="11">
        <v>0</v>
      </c>
      <c r="AF59" s="11">
        <v>925.89248106800005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3.4317169609999998</v>
      </c>
      <c r="AM59" s="11">
        <v>1.6966684569999999</v>
      </c>
      <c r="AN59" s="11">
        <v>0</v>
      </c>
      <c r="AO59" s="11">
        <v>0</v>
      </c>
      <c r="AP59" s="11">
        <v>32.705946359999999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912.90538100799995</v>
      </c>
      <c r="AW59" s="11">
        <v>232.032332698</v>
      </c>
      <c r="AX59" s="11">
        <v>0</v>
      </c>
      <c r="AY59" s="11">
        <v>0</v>
      </c>
      <c r="AZ59" s="11">
        <v>1702.3979425279999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497.60017775300003</v>
      </c>
      <c r="BG59" s="11">
        <v>40.525199360000002</v>
      </c>
      <c r="BH59" s="11">
        <v>0</v>
      </c>
      <c r="BI59" s="11">
        <v>0</v>
      </c>
      <c r="BJ59" s="11">
        <v>400.23960123299997</v>
      </c>
      <c r="BK59" s="12">
        <f t="shared" si="9"/>
        <v>5099.7385737900004</v>
      </c>
    </row>
    <row r="60" spans="1:63" ht="13" x14ac:dyDescent="0.3">
      <c r="A60" s="10"/>
      <c r="B60" s="48" t="s">
        <v>67</v>
      </c>
      <c r="C60" s="11">
        <v>0</v>
      </c>
      <c r="D60" s="11">
        <v>9.3139042550000006</v>
      </c>
      <c r="E60" s="11">
        <v>0</v>
      </c>
      <c r="F60" s="11">
        <v>0</v>
      </c>
      <c r="G60" s="11">
        <v>0</v>
      </c>
      <c r="H60" s="11">
        <v>138.168946076</v>
      </c>
      <c r="I60" s="11">
        <v>23.023549106000001</v>
      </c>
      <c r="J60" s="11">
        <v>0</v>
      </c>
      <c r="K60" s="11">
        <v>0</v>
      </c>
      <c r="L60" s="11">
        <v>176.20887897700001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37.582124948999997</v>
      </c>
      <c r="S60" s="11">
        <v>1.3866320750000001</v>
      </c>
      <c r="T60" s="11">
        <v>0</v>
      </c>
      <c r="U60" s="11">
        <v>0</v>
      </c>
      <c r="V60" s="11">
        <v>20.729197474999999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15.298890677999999</v>
      </c>
      <c r="AC60" s="11">
        <v>0.66118882700000003</v>
      </c>
      <c r="AD60" s="11">
        <v>0</v>
      </c>
      <c r="AE60" s="11">
        <v>0</v>
      </c>
      <c r="AF60" s="11">
        <v>288.83988237800003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1.2471863080000001</v>
      </c>
      <c r="AM60" s="11">
        <v>1.2638311149999999</v>
      </c>
      <c r="AN60" s="11">
        <v>0</v>
      </c>
      <c r="AO60" s="11">
        <v>0</v>
      </c>
      <c r="AP60" s="11">
        <v>15.99404371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1274.9952992579999</v>
      </c>
      <c r="AW60" s="11">
        <v>194.5524709</v>
      </c>
      <c r="AX60" s="11">
        <v>1.527650167</v>
      </c>
      <c r="AY60" s="11">
        <v>0</v>
      </c>
      <c r="AZ60" s="11">
        <v>2700.6033208809999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342.10999572499998</v>
      </c>
      <c r="BG60" s="11">
        <v>21.547216921</v>
      </c>
      <c r="BH60" s="11">
        <v>0</v>
      </c>
      <c r="BI60" s="11">
        <v>0</v>
      </c>
      <c r="BJ60" s="11">
        <v>344.63427626999999</v>
      </c>
      <c r="BK60" s="12">
        <f t="shared" si="9"/>
        <v>5609.688486050999</v>
      </c>
    </row>
    <row r="61" spans="1:63" ht="13" x14ac:dyDescent="0.3">
      <c r="A61" s="10"/>
      <c r="B61" s="48" t="s">
        <v>68</v>
      </c>
      <c r="C61" s="11">
        <v>0</v>
      </c>
      <c r="D61" s="11">
        <v>1.0540483709999999</v>
      </c>
      <c r="E61" s="11">
        <v>0</v>
      </c>
      <c r="F61" s="11">
        <v>0</v>
      </c>
      <c r="G61" s="11">
        <v>0</v>
      </c>
      <c r="H61" s="11">
        <v>27.630993802999999</v>
      </c>
      <c r="I61" s="11">
        <v>29.148690736999999</v>
      </c>
      <c r="J61" s="11">
        <v>0</v>
      </c>
      <c r="K61" s="11">
        <v>0</v>
      </c>
      <c r="L61" s="11">
        <v>110.460950259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13.809254119</v>
      </c>
      <c r="S61" s="11">
        <v>6.674414327</v>
      </c>
      <c r="T61" s="11">
        <v>0</v>
      </c>
      <c r="U61" s="11">
        <v>0</v>
      </c>
      <c r="V61" s="11">
        <v>26.998914315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1.427984776</v>
      </c>
      <c r="AC61" s="11">
        <v>4.8098434230000002</v>
      </c>
      <c r="AD61" s="11">
        <v>0</v>
      </c>
      <c r="AE61" s="11">
        <v>0</v>
      </c>
      <c r="AF61" s="11">
        <v>34.796851058000001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0.123649234</v>
      </c>
      <c r="AM61" s="11">
        <v>0</v>
      </c>
      <c r="AN61" s="11">
        <v>0</v>
      </c>
      <c r="AO61" s="11">
        <v>0</v>
      </c>
      <c r="AP61" s="11">
        <v>0.52402280199999995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42.919710741000003</v>
      </c>
      <c r="AW61" s="11">
        <v>79.293250069999999</v>
      </c>
      <c r="AX61" s="11">
        <v>0</v>
      </c>
      <c r="AY61" s="11">
        <v>0</v>
      </c>
      <c r="AZ61" s="11">
        <v>254.448543986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15.1576077</v>
      </c>
      <c r="BG61" s="11">
        <v>10.533333628999999</v>
      </c>
      <c r="BH61" s="11">
        <v>0</v>
      </c>
      <c r="BI61" s="11">
        <v>0</v>
      </c>
      <c r="BJ61" s="11">
        <v>40.004004918</v>
      </c>
      <c r="BK61" s="12">
        <f t="shared" si="9"/>
        <v>699.81606826799998</v>
      </c>
    </row>
    <row r="62" spans="1:63" ht="13" x14ac:dyDescent="0.3">
      <c r="A62" s="10"/>
      <c r="B62" s="48" t="s">
        <v>69</v>
      </c>
      <c r="C62" s="25">
        <v>0</v>
      </c>
      <c r="D62" s="25">
        <v>1.4648209999999999</v>
      </c>
      <c r="E62" s="25">
        <v>0</v>
      </c>
      <c r="F62" s="25">
        <v>0</v>
      </c>
      <c r="G62" s="25">
        <v>0</v>
      </c>
      <c r="H62" s="25">
        <v>34.429446441000003</v>
      </c>
      <c r="I62" s="25">
        <v>35.317389978000001</v>
      </c>
      <c r="J62" s="25">
        <v>0</v>
      </c>
      <c r="K62" s="25">
        <v>0</v>
      </c>
      <c r="L62" s="25">
        <v>38.045004607999999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18.314481110999999</v>
      </c>
      <c r="S62" s="25">
        <v>6.1683979E-2</v>
      </c>
      <c r="T62" s="25">
        <v>0</v>
      </c>
      <c r="U62" s="25">
        <v>0</v>
      </c>
      <c r="V62" s="25">
        <v>5.4346287359999996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13.816286172</v>
      </c>
      <c r="AC62" s="25">
        <v>2.103471028</v>
      </c>
      <c r="AD62" s="25">
        <v>0</v>
      </c>
      <c r="AE62" s="25">
        <v>0</v>
      </c>
      <c r="AF62" s="25">
        <v>111.7054009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0.64252460300000003</v>
      </c>
      <c r="AM62" s="25">
        <v>0.42978404599999998</v>
      </c>
      <c r="AN62" s="25">
        <v>0</v>
      </c>
      <c r="AO62" s="25">
        <v>0</v>
      </c>
      <c r="AP62" s="25">
        <v>1.9611118620000001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28.341371769999999</v>
      </c>
      <c r="AW62" s="25">
        <v>3.3675546299999999</v>
      </c>
      <c r="AX62" s="25">
        <v>0</v>
      </c>
      <c r="AY62" s="25">
        <v>0</v>
      </c>
      <c r="AZ62" s="25">
        <v>43.980246264000002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8.9557124950000002</v>
      </c>
      <c r="BG62" s="25">
        <v>0.149359353</v>
      </c>
      <c r="BH62" s="25">
        <v>0</v>
      </c>
      <c r="BI62" s="25">
        <v>0</v>
      </c>
      <c r="BJ62" s="25">
        <v>3.674957375</v>
      </c>
      <c r="BK62" s="12">
        <f t="shared" si="9"/>
        <v>352.19523635100006</v>
      </c>
    </row>
    <row r="63" spans="1:63" ht="13" x14ac:dyDescent="0.3">
      <c r="A63" s="10"/>
      <c r="B63" s="54" t="s">
        <v>70</v>
      </c>
      <c r="C63" s="26">
        <v>0</v>
      </c>
      <c r="D63" s="26">
        <v>2.1961985130000001</v>
      </c>
      <c r="E63" s="26">
        <v>0</v>
      </c>
      <c r="F63" s="26">
        <v>0</v>
      </c>
      <c r="G63" s="26">
        <v>0</v>
      </c>
      <c r="H63" s="26">
        <v>15.587154120999999</v>
      </c>
      <c r="I63" s="26">
        <v>9.7140071090000006</v>
      </c>
      <c r="J63" s="26">
        <v>0</v>
      </c>
      <c r="K63" s="26">
        <v>0</v>
      </c>
      <c r="L63" s="26">
        <v>47.586552740000002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9.590871151</v>
      </c>
      <c r="S63" s="26">
        <v>4.8445898429999996</v>
      </c>
      <c r="T63" s="26">
        <v>0</v>
      </c>
      <c r="U63" s="26">
        <v>0</v>
      </c>
      <c r="V63" s="26">
        <v>4.9312866360000003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19.097449601000001</v>
      </c>
      <c r="AC63" s="26">
        <v>4.7476240030000003</v>
      </c>
      <c r="AD63" s="26">
        <v>0</v>
      </c>
      <c r="AE63" s="26">
        <v>0</v>
      </c>
      <c r="AF63" s="26">
        <v>624.88512794200005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2.1100244109999999</v>
      </c>
      <c r="AM63" s="26">
        <v>2.1913816989999999</v>
      </c>
      <c r="AN63" s="26">
        <v>0</v>
      </c>
      <c r="AO63" s="26">
        <v>0</v>
      </c>
      <c r="AP63" s="26">
        <v>26.844822852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172.03613748399999</v>
      </c>
      <c r="AW63" s="26">
        <v>95.847064126000006</v>
      </c>
      <c r="AX63" s="26">
        <v>0</v>
      </c>
      <c r="AY63" s="26">
        <v>0</v>
      </c>
      <c r="AZ63" s="26">
        <v>470.79782079699999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89.055545456999994</v>
      </c>
      <c r="BG63" s="26">
        <v>9.0899279719999999</v>
      </c>
      <c r="BH63" s="26">
        <v>0</v>
      </c>
      <c r="BI63" s="26">
        <v>0</v>
      </c>
      <c r="BJ63" s="26">
        <v>98.793546015000004</v>
      </c>
      <c r="BK63" s="12">
        <f t="shared" si="9"/>
        <v>1709.9471324719998</v>
      </c>
    </row>
    <row r="64" spans="1:63" ht="13" x14ac:dyDescent="0.3">
      <c r="A64" s="10"/>
      <c r="B64" s="22" t="s">
        <v>134</v>
      </c>
      <c r="C64" s="26">
        <v>0</v>
      </c>
      <c r="D64" s="26">
        <v>2.445093494</v>
      </c>
      <c r="E64" s="26">
        <v>0</v>
      </c>
      <c r="F64" s="26">
        <v>0</v>
      </c>
      <c r="G64" s="26">
        <v>0</v>
      </c>
      <c r="H64" s="26">
        <v>25.431148138000001</v>
      </c>
      <c r="I64" s="26">
        <v>0.24488265200000001</v>
      </c>
      <c r="J64" s="26">
        <v>39.693823481000003</v>
      </c>
      <c r="K64" s="26">
        <v>0</v>
      </c>
      <c r="L64" s="26">
        <v>14.993786459000001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18.202400218000001</v>
      </c>
      <c r="S64" s="26">
        <v>4.4514954260000001</v>
      </c>
      <c r="T64" s="26">
        <v>0</v>
      </c>
      <c r="U64" s="26">
        <v>0</v>
      </c>
      <c r="V64" s="26">
        <v>3.9858848280000001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21.700240295</v>
      </c>
      <c r="AC64" s="26">
        <v>8.3820292379999994</v>
      </c>
      <c r="AD64" s="26">
        <v>0</v>
      </c>
      <c r="AE64" s="26">
        <v>0</v>
      </c>
      <c r="AF64" s="26">
        <v>506.54775155900001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1.703888085</v>
      </c>
      <c r="AM64" s="26">
        <v>4.3924500289999999</v>
      </c>
      <c r="AN64" s="26">
        <v>0</v>
      </c>
      <c r="AO64" s="26">
        <v>0</v>
      </c>
      <c r="AP64" s="26">
        <v>23.669181030000001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193.74175584899999</v>
      </c>
      <c r="AW64" s="26">
        <v>59.022918719000003</v>
      </c>
      <c r="AX64" s="26">
        <v>0</v>
      </c>
      <c r="AY64" s="26">
        <v>0</v>
      </c>
      <c r="AZ64" s="26">
        <v>475.64243503699998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126.16704872</v>
      </c>
      <c r="BG64" s="26">
        <v>11.904547876000001</v>
      </c>
      <c r="BH64" s="26">
        <v>4.8886745000000002E-2</v>
      </c>
      <c r="BI64" s="26">
        <v>0</v>
      </c>
      <c r="BJ64" s="26">
        <v>125.083234973</v>
      </c>
      <c r="BK64" s="12">
        <f>SUM(C64:BJ64)</f>
        <v>1667.4548828509996</v>
      </c>
    </row>
    <row r="65" spans="1:63" ht="13" x14ac:dyDescent="0.3">
      <c r="A65" s="10"/>
      <c r="B65" s="48" t="s">
        <v>136</v>
      </c>
      <c r="C65" s="69">
        <v>0</v>
      </c>
      <c r="D65" s="69">
        <v>0.76255051299999999</v>
      </c>
      <c r="E65" s="69">
        <v>0</v>
      </c>
      <c r="F65" s="69">
        <v>0</v>
      </c>
      <c r="G65" s="69">
        <v>0</v>
      </c>
      <c r="H65" s="69">
        <v>3.0349207549999999</v>
      </c>
      <c r="I65" s="69">
        <v>0.93554575699999998</v>
      </c>
      <c r="J65" s="69">
        <v>0</v>
      </c>
      <c r="K65" s="69">
        <v>0</v>
      </c>
      <c r="L65" s="69">
        <v>3.7517508880000001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2.102800722</v>
      </c>
      <c r="S65" s="69">
        <v>2.8312779990000001</v>
      </c>
      <c r="T65" s="69">
        <v>0</v>
      </c>
      <c r="U65" s="69">
        <v>0</v>
      </c>
      <c r="V65" s="69">
        <v>1.145931925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10.819535803999999</v>
      </c>
      <c r="AC65" s="69">
        <v>2.2098872300000001</v>
      </c>
      <c r="AD65" s="69">
        <v>0</v>
      </c>
      <c r="AE65" s="69">
        <v>0</v>
      </c>
      <c r="AF65" s="69">
        <v>255.50066913000001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0.82972576899999995</v>
      </c>
      <c r="AM65" s="69">
        <v>1.2422401199999999</v>
      </c>
      <c r="AN65" s="69">
        <v>0</v>
      </c>
      <c r="AO65" s="69">
        <v>0</v>
      </c>
      <c r="AP65" s="69">
        <v>10.197492792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58.148751603999997</v>
      </c>
      <c r="AW65" s="69">
        <v>49.091894732</v>
      </c>
      <c r="AX65" s="69">
        <v>0</v>
      </c>
      <c r="AY65" s="69">
        <v>0</v>
      </c>
      <c r="AZ65" s="69">
        <v>221.703178143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34.525609115999998</v>
      </c>
      <c r="BG65" s="69">
        <v>1.357774507</v>
      </c>
      <c r="BH65" s="69">
        <v>0</v>
      </c>
      <c r="BI65" s="69">
        <v>0</v>
      </c>
      <c r="BJ65" s="69">
        <v>50.711153758999998</v>
      </c>
      <c r="BK65" s="12">
        <f>SUM(C65:BJ65)</f>
        <v>710.90269126499993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117.924730286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5000.0267684890005</v>
      </c>
      <c r="I66" s="15">
        <f t="shared" si="10"/>
        <v>2187.2001496939993</v>
      </c>
      <c r="J66" s="15">
        <f t="shared" si="10"/>
        <v>39.693823481000003</v>
      </c>
      <c r="K66" s="15">
        <f t="shared" si="10"/>
        <v>0</v>
      </c>
      <c r="L66" s="15">
        <f t="shared" si="10"/>
        <v>3713.6667111220004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2380.3506831240002</v>
      </c>
      <c r="S66" s="15">
        <f t="shared" si="10"/>
        <v>103.72207484499997</v>
      </c>
      <c r="T66" s="15">
        <f t="shared" si="10"/>
        <v>0</v>
      </c>
      <c r="U66" s="15">
        <f t="shared" si="10"/>
        <v>0</v>
      </c>
      <c r="V66" s="15">
        <f t="shared" si="10"/>
        <v>515.97349806199998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547.31649832299991</v>
      </c>
      <c r="AC66" s="15">
        <f t="shared" si="10"/>
        <v>126.75735732700002</v>
      </c>
      <c r="AD66" s="15">
        <f t="shared" si="10"/>
        <v>0</v>
      </c>
      <c r="AE66" s="15">
        <f t="shared" si="10"/>
        <v>0</v>
      </c>
      <c r="AF66" s="15">
        <f t="shared" si="10"/>
        <v>5732.10138018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40.610848556999997</v>
      </c>
      <c r="AM66" s="15">
        <f t="shared" si="10"/>
        <v>20.416404159000002</v>
      </c>
      <c r="AN66" s="15">
        <f t="shared" si="10"/>
        <v>0</v>
      </c>
      <c r="AO66" s="15">
        <f t="shared" si="10"/>
        <v>0</v>
      </c>
      <c r="AP66" s="15">
        <f t="shared" si="10"/>
        <v>212.84652291699996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23978.650248397</v>
      </c>
      <c r="AW66" s="15">
        <f t="shared" si="10"/>
        <v>2397.3718664950002</v>
      </c>
      <c r="AX66" s="15">
        <f t="shared" si="10"/>
        <v>1.5863613990000001</v>
      </c>
      <c r="AY66" s="15">
        <f t="shared" si="10"/>
        <v>3.7650775999999997E-2</v>
      </c>
      <c r="AZ66" s="15">
        <f t="shared" si="10"/>
        <v>21591.575503122003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8852.9478510290046</v>
      </c>
      <c r="BG66" s="15">
        <f t="shared" si="10"/>
        <v>381.25957865000004</v>
      </c>
      <c r="BH66" s="15">
        <f t="shared" si="10"/>
        <v>0.46114845000000004</v>
      </c>
      <c r="BI66" s="15">
        <f t="shared" si="10"/>
        <v>0</v>
      </c>
      <c r="BJ66" s="15">
        <f>SUM(BJ46:BJ65)</f>
        <v>3316.78905003</v>
      </c>
      <c r="BK66" s="15">
        <f>SUM(BK46:BK65)</f>
        <v>81259.286708914005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128.00267265799999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5289.1693988060006</v>
      </c>
      <c r="I67" s="13">
        <f>I44+I66</f>
        <v>2187.2219454009992</v>
      </c>
      <c r="J67" s="13">
        <f>J44+J66</f>
        <v>39.693823481000003</v>
      </c>
      <c r="K67" s="13">
        <f>K44+K66</f>
        <v>0</v>
      </c>
      <c r="L67" s="27">
        <f>L44+L66</f>
        <v>3738.5242499790002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2546.4556676900002</v>
      </c>
      <c r="S67" s="13">
        <f>S44+S66</f>
        <v>103.72207484499997</v>
      </c>
      <c r="T67" s="13">
        <f>T44+T66</f>
        <v>0</v>
      </c>
      <c r="U67" s="13">
        <f>U44+U66</f>
        <v>0</v>
      </c>
      <c r="V67" s="27">
        <f>V44+V66</f>
        <v>523.96692452599996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566.85718682299989</v>
      </c>
      <c r="AC67" s="13">
        <f>AC44+AC66</f>
        <v>126.75735732700002</v>
      </c>
      <c r="AD67" s="13">
        <f>AD44+AD66</f>
        <v>0</v>
      </c>
      <c r="AE67" s="13">
        <f>AE44+AE66</f>
        <v>0</v>
      </c>
      <c r="AF67" s="27">
        <f>AF44+AF66</f>
        <v>5737.5451749949998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42.120970549999996</v>
      </c>
      <c r="AM67" s="13">
        <f>AM44+AM66</f>
        <v>20.416404159000002</v>
      </c>
      <c r="AN67" s="13">
        <f>AN44+AN66</f>
        <v>0</v>
      </c>
      <c r="AO67" s="13">
        <f>AO44+AO66</f>
        <v>0</v>
      </c>
      <c r="AP67" s="27">
        <f>AP44+AP66</f>
        <v>213.04908832399997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26489.448808328998</v>
      </c>
      <c r="AW67" s="13">
        <f>AW44+AW66</f>
        <v>2406.2839787620001</v>
      </c>
      <c r="AX67" s="13">
        <f>AX44+AX66</f>
        <v>1.5863613990000001</v>
      </c>
      <c r="AY67" s="13">
        <f>AY44+AY66</f>
        <v>3.7650775999999997E-2</v>
      </c>
      <c r="AZ67" s="28">
        <f>AZ44+AZ66</f>
        <v>21969.563594176005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9726.7404811920042</v>
      </c>
      <c r="BG67" s="13">
        <f>BG44+BG66</f>
        <v>384.64271058900005</v>
      </c>
      <c r="BH67" s="13">
        <f>BH44+BH66</f>
        <v>0.46114845000000004</v>
      </c>
      <c r="BI67" s="13">
        <f>BI44+BI66</f>
        <v>0</v>
      </c>
      <c r="BJ67" s="27">
        <f>BJ44+BJ66</f>
        <v>3414.214583595</v>
      </c>
      <c r="BK67" s="29">
        <f>BK44+BK66</f>
        <v>85656.482256832009</v>
      </c>
    </row>
    <row r="68" spans="1:63" ht="3" customHeight="1" x14ac:dyDescent="0.3">
      <c r="A68" s="10"/>
      <c r="B68" s="43"/>
      <c r="C68" s="78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9"/>
    </row>
    <row r="69" spans="1:63" s="4" customFormat="1" ht="13" x14ac:dyDescent="0.3">
      <c r="A69" s="19" t="s">
        <v>72</v>
      </c>
      <c r="B69" s="55" t="s">
        <v>73</v>
      </c>
      <c r="C69" s="80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2"/>
    </row>
    <row r="70" spans="1:63" s="4" customFormat="1" ht="13" x14ac:dyDescent="0.3">
      <c r="A70" s="19" t="s">
        <v>12</v>
      </c>
      <c r="B70" s="47" t="s">
        <v>74</v>
      </c>
      <c r="C70" s="80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2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80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2"/>
    </row>
    <row r="74" spans="1:63" s="4" customFormat="1" ht="13" x14ac:dyDescent="0.3">
      <c r="A74" s="19" t="s">
        <v>76</v>
      </c>
      <c r="B74" s="55" t="s">
        <v>77</v>
      </c>
      <c r="C74" s="80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2"/>
    </row>
    <row r="75" spans="1:63" s="4" customFormat="1" ht="13" x14ac:dyDescent="0.3">
      <c r="A75" s="19" t="s">
        <v>12</v>
      </c>
      <c r="B75" s="47" t="s">
        <v>78</v>
      </c>
      <c r="C75" s="80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2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80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2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78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9"/>
    </row>
    <row r="83" spans="1:63" ht="13" x14ac:dyDescent="0.3">
      <c r="A83" s="10" t="s">
        <v>80</v>
      </c>
      <c r="B83" s="39" t="s">
        <v>81</v>
      </c>
      <c r="C83" s="78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9"/>
    </row>
    <row r="84" spans="1:63" ht="13" x14ac:dyDescent="0.3">
      <c r="A84" s="10" t="s">
        <v>12</v>
      </c>
      <c r="B84" s="43" t="s">
        <v>82</v>
      </c>
      <c r="C84" s="78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9"/>
    </row>
    <row r="85" spans="1:63" ht="14.25" customHeight="1" x14ac:dyDescent="0.3">
      <c r="A85" s="10"/>
      <c r="B85" s="48" t="s">
        <v>83</v>
      </c>
      <c r="C85" s="11">
        <v>0</v>
      </c>
      <c r="D85" s="11">
        <v>1.2809150140000001</v>
      </c>
      <c r="E85" s="11">
        <v>0</v>
      </c>
      <c r="F85" s="11">
        <v>0</v>
      </c>
      <c r="G85" s="11">
        <v>0</v>
      </c>
      <c r="H85" s="11">
        <v>3.6509832719999999</v>
      </c>
      <c r="I85" s="11">
        <v>0.82831620399999994</v>
      </c>
      <c r="J85" s="11">
        <v>0</v>
      </c>
      <c r="K85" s="11">
        <v>0</v>
      </c>
      <c r="L85" s="11">
        <v>27.148466748000001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1.6401794240000001</v>
      </c>
      <c r="S85" s="11">
        <v>0</v>
      </c>
      <c r="T85" s="11">
        <v>0</v>
      </c>
      <c r="U85" s="11">
        <v>0</v>
      </c>
      <c r="V85" s="11">
        <v>0.51355506699999998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0.27157489099999998</v>
      </c>
      <c r="AC85" s="11">
        <v>0</v>
      </c>
      <c r="AD85" s="11">
        <v>0</v>
      </c>
      <c r="AE85" s="11">
        <v>0</v>
      </c>
      <c r="AF85" s="11">
        <v>1.1019553950000001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3.0031794000000001E-2</v>
      </c>
      <c r="AM85" s="11">
        <v>0</v>
      </c>
      <c r="AN85" s="11">
        <v>0</v>
      </c>
      <c r="AO85" s="11">
        <v>0</v>
      </c>
      <c r="AP85" s="11">
        <v>1.5701726999999999E-2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1.4041064110000001</v>
      </c>
      <c r="AW85" s="11">
        <v>0.139680472</v>
      </c>
      <c r="AX85" s="11">
        <v>0</v>
      </c>
      <c r="AY85" s="11">
        <v>0</v>
      </c>
      <c r="AZ85" s="11">
        <v>1.3755932369999999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0.50303978900000001</v>
      </c>
      <c r="BG85" s="11">
        <v>6.1575730000000004E-3</v>
      </c>
      <c r="BH85" s="11">
        <v>0</v>
      </c>
      <c r="BI85" s="11">
        <v>0</v>
      </c>
      <c r="BJ85" s="11">
        <v>0.20205372099999999</v>
      </c>
      <c r="BK85" s="12">
        <f>SUM(C85:BJ85)</f>
        <v>40.112310739000002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0.58465074800000005</v>
      </c>
      <c r="E86" s="11">
        <v>0</v>
      </c>
      <c r="F86" s="11">
        <v>0</v>
      </c>
      <c r="G86" s="11">
        <v>0</v>
      </c>
      <c r="H86" s="11">
        <v>1.809273087</v>
      </c>
      <c r="I86" s="11">
        <v>0.10940781099999999</v>
      </c>
      <c r="J86" s="11">
        <v>0</v>
      </c>
      <c r="K86" s="11">
        <v>0</v>
      </c>
      <c r="L86" s="11">
        <v>0.80958233700000004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0.89616069099999995</v>
      </c>
      <c r="S86" s="11">
        <v>0</v>
      </c>
      <c r="T86" s="11">
        <v>0</v>
      </c>
      <c r="U86" s="11">
        <v>0</v>
      </c>
      <c r="V86" s="11">
        <v>5.0488694000000001E-2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3.0070479830000001</v>
      </c>
      <c r="AC86" s="11">
        <v>8.4599229999999994E-3</v>
      </c>
      <c r="AD86" s="11">
        <v>0</v>
      </c>
      <c r="AE86" s="11">
        <v>0</v>
      </c>
      <c r="AF86" s="11">
        <v>28.178625059000002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0.26132475999999999</v>
      </c>
      <c r="AM86" s="11">
        <v>0</v>
      </c>
      <c r="AN86" s="11">
        <v>0</v>
      </c>
      <c r="AO86" s="11">
        <v>0</v>
      </c>
      <c r="AP86" s="11">
        <v>1.8817915430000001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4.0814302429999998</v>
      </c>
      <c r="AW86" s="11">
        <v>1.7537799030000001</v>
      </c>
      <c r="AX86" s="11">
        <v>0</v>
      </c>
      <c r="AY86" s="11">
        <v>0</v>
      </c>
      <c r="AZ86" s="11">
        <v>6.7392587979999998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1.0710876229999999</v>
      </c>
      <c r="BG86" s="11">
        <v>0.26160391300000002</v>
      </c>
      <c r="BH86" s="11">
        <v>0</v>
      </c>
      <c r="BI86" s="11">
        <v>0</v>
      </c>
      <c r="BJ86" s="11">
        <v>0.70742103599999995</v>
      </c>
      <c r="BK86" s="12">
        <f>SUM(C86:BJ86)</f>
        <v>52.211394152000004</v>
      </c>
    </row>
    <row r="87" spans="1:63" ht="13" x14ac:dyDescent="0.3">
      <c r="A87" s="10"/>
      <c r="B87" s="57" t="s">
        <v>85</v>
      </c>
      <c r="C87" s="11">
        <v>0</v>
      </c>
      <c r="D87" s="11">
        <v>0.62608073900000005</v>
      </c>
      <c r="E87" s="11">
        <v>0</v>
      </c>
      <c r="F87" s="11">
        <v>0</v>
      </c>
      <c r="G87" s="11">
        <v>0</v>
      </c>
      <c r="H87" s="11">
        <v>7.4999030400000004</v>
      </c>
      <c r="I87" s="11">
        <v>5.105690235</v>
      </c>
      <c r="J87" s="11">
        <v>0</v>
      </c>
      <c r="K87" s="11">
        <v>0</v>
      </c>
      <c r="L87" s="11">
        <v>111.713205488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3.4052178510000002</v>
      </c>
      <c r="S87" s="11">
        <v>0</v>
      </c>
      <c r="T87" s="11">
        <v>0</v>
      </c>
      <c r="U87" s="11">
        <v>0</v>
      </c>
      <c r="V87" s="11">
        <v>1.6823405330000001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0.84153888799999998</v>
      </c>
      <c r="AC87" s="11">
        <v>0.21912019199999999</v>
      </c>
      <c r="AD87" s="11">
        <v>0</v>
      </c>
      <c r="AE87" s="11">
        <v>0</v>
      </c>
      <c r="AF87" s="11">
        <v>1.8197724239999999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2.5776520000000001E-2</v>
      </c>
      <c r="AM87" s="11">
        <v>0</v>
      </c>
      <c r="AN87" s="11">
        <v>0</v>
      </c>
      <c r="AO87" s="11">
        <v>0</v>
      </c>
      <c r="AP87" s="11">
        <v>5.8320769999999997E-3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7.3377210980000003</v>
      </c>
      <c r="AW87" s="11">
        <v>9.9382541419999999</v>
      </c>
      <c r="AX87" s="11">
        <v>0</v>
      </c>
      <c r="AY87" s="11">
        <v>0</v>
      </c>
      <c r="AZ87" s="11">
        <v>21.719181031000002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1.41099335</v>
      </c>
      <c r="BG87" s="11">
        <v>4.7924000000000003E-4</v>
      </c>
      <c r="BH87" s="11">
        <v>0</v>
      </c>
      <c r="BI87" s="11">
        <v>0</v>
      </c>
      <c r="BJ87" s="11">
        <v>2.504064123</v>
      </c>
      <c r="BK87" s="12">
        <f>SUM(C87:BJ87)</f>
        <v>175.85517097100004</v>
      </c>
    </row>
    <row r="88" spans="1:63" ht="13" x14ac:dyDescent="0.3">
      <c r="A88" s="10"/>
      <c r="B88" s="57" t="s">
        <v>86</v>
      </c>
      <c r="C88" s="11">
        <v>0</v>
      </c>
      <c r="D88" s="11">
        <v>0.295303655</v>
      </c>
      <c r="E88" s="11">
        <v>0</v>
      </c>
      <c r="F88" s="11">
        <v>0</v>
      </c>
      <c r="G88" s="11">
        <v>0</v>
      </c>
      <c r="H88" s="11">
        <v>3.2414401069999998</v>
      </c>
      <c r="I88" s="11">
        <v>9.9240808470000008</v>
      </c>
      <c r="J88" s="11">
        <v>0</v>
      </c>
      <c r="K88" s="11">
        <v>0</v>
      </c>
      <c r="L88" s="11">
        <v>35.170374891000002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1.3824232110000001</v>
      </c>
      <c r="S88" s="11">
        <v>0.99283865100000002</v>
      </c>
      <c r="T88" s="11">
        <v>0</v>
      </c>
      <c r="U88" s="11">
        <v>0</v>
      </c>
      <c r="V88" s="11">
        <v>0.35816795899999998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1.6572262390000001</v>
      </c>
      <c r="AC88" s="11">
        <v>0.16592726699999999</v>
      </c>
      <c r="AD88" s="11">
        <v>0</v>
      </c>
      <c r="AE88" s="11">
        <v>0</v>
      </c>
      <c r="AF88" s="11">
        <v>42.997308048000001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0.111726111</v>
      </c>
      <c r="AM88" s="11">
        <v>0</v>
      </c>
      <c r="AN88" s="11">
        <v>0</v>
      </c>
      <c r="AO88" s="11">
        <v>0</v>
      </c>
      <c r="AP88" s="11">
        <v>0.64555049099999995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6.5734234159999998</v>
      </c>
      <c r="AW88" s="11">
        <v>5.4252797109999999</v>
      </c>
      <c r="AX88" s="11">
        <v>0</v>
      </c>
      <c r="AY88" s="11">
        <v>0</v>
      </c>
      <c r="AZ88" s="11">
        <v>17.183337111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2.133042756</v>
      </c>
      <c r="BG88" s="11">
        <v>0.11925065899999999</v>
      </c>
      <c r="BH88" s="11">
        <v>0</v>
      </c>
      <c r="BI88" s="11">
        <v>0</v>
      </c>
      <c r="BJ88" s="11">
        <v>0.43881457400000001</v>
      </c>
      <c r="BK88" s="12">
        <f>SUM(C88:BJ88)</f>
        <v>128.81551570399998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2.7869501560000001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16.201599506000001</v>
      </c>
      <c r="I89" s="13">
        <f t="shared" si="15"/>
        <v>15.967495097</v>
      </c>
      <c r="J89" s="13">
        <f t="shared" si="15"/>
        <v>0</v>
      </c>
      <c r="K89" s="13">
        <f t="shared" si="15"/>
        <v>0</v>
      </c>
      <c r="L89" s="14">
        <f t="shared" si="15"/>
        <v>174.84162946399999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7.3239811769999994</v>
      </c>
      <c r="S89" s="13">
        <f t="shared" si="15"/>
        <v>0.99283865100000002</v>
      </c>
      <c r="T89" s="13">
        <f t="shared" si="15"/>
        <v>0</v>
      </c>
      <c r="U89" s="13">
        <f t="shared" si="15"/>
        <v>0</v>
      </c>
      <c r="V89" s="14">
        <f t="shared" si="15"/>
        <v>2.6045522530000005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5.7773880009999994</v>
      </c>
      <c r="AC89" s="13">
        <f t="shared" si="15"/>
        <v>0.39350738200000002</v>
      </c>
      <c r="AD89" s="13">
        <f t="shared" si="15"/>
        <v>0</v>
      </c>
      <c r="AE89" s="13">
        <f t="shared" si="15"/>
        <v>0</v>
      </c>
      <c r="AF89" s="14">
        <f t="shared" si="15"/>
        <v>74.097660926000003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0.42885918500000003</v>
      </c>
      <c r="AM89" s="13">
        <f t="shared" si="15"/>
        <v>0</v>
      </c>
      <c r="AN89" s="13">
        <f t="shared" si="15"/>
        <v>0</v>
      </c>
      <c r="AO89" s="13">
        <f t="shared" si="15"/>
        <v>0</v>
      </c>
      <c r="AP89" s="14">
        <f t="shared" si="15"/>
        <v>2.5488758379999998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19.396681168000001</v>
      </c>
      <c r="AW89" s="13">
        <f t="shared" si="15"/>
        <v>17.256994228</v>
      </c>
      <c r="AX89" s="13">
        <f t="shared" si="15"/>
        <v>0</v>
      </c>
      <c r="AY89" s="13">
        <f t="shared" si="15"/>
        <v>0</v>
      </c>
      <c r="AZ89" s="14">
        <f t="shared" si="15"/>
        <v>47.017370177000004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5.1181635180000002</v>
      </c>
      <c r="BG89" s="13">
        <f t="shared" si="15"/>
        <v>0.38749138500000002</v>
      </c>
      <c r="BH89" s="13">
        <f t="shared" si="15"/>
        <v>0</v>
      </c>
      <c r="BI89" s="13">
        <f t="shared" si="15"/>
        <v>0</v>
      </c>
      <c r="BJ89" s="14">
        <f>SUM(BJ85:BJ88)</f>
        <v>3.8523534540000002</v>
      </c>
      <c r="BK89" s="14">
        <f>SUM(BK85:BK88)</f>
        <v>396.99439156599999</v>
      </c>
    </row>
    <row r="90" spans="1:63" ht="4.5" customHeight="1" x14ac:dyDescent="0.3">
      <c r="A90" s="10"/>
      <c r="B90" s="58"/>
      <c r="C90" s="83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5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921.45387378699991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5458.0406360290008</v>
      </c>
      <c r="I91" s="13">
        <f t="shared" si="16"/>
        <v>32331.174251903998</v>
      </c>
      <c r="J91" s="13">
        <f t="shared" si="16"/>
        <v>2991.2665095070001</v>
      </c>
      <c r="K91" s="13">
        <f t="shared" si="16"/>
        <v>0</v>
      </c>
      <c r="L91" s="13">
        <f t="shared" si="16"/>
        <v>6610.4301567590001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2612.8221049080003</v>
      </c>
      <c r="S91" s="13">
        <f t="shared" si="16"/>
        <v>1288.2370846609999</v>
      </c>
      <c r="T91" s="13">
        <f t="shared" si="16"/>
        <v>41.427193944999999</v>
      </c>
      <c r="U91" s="13">
        <f t="shared" si="16"/>
        <v>0</v>
      </c>
      <c r="V91" s="13">
        <f t="shared" si="16"/>
        <v>737.77575191499989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592.06770281599984</v>
      </c>
      <c r="AC91" s="13">
        <f t="shared" si="16"/>
        <v>285.12972088800001</v>
      </c>
      <c r="AD91" s="13">
        <f t="shared" si="16"/>
        <v>0</v>
      </c>
      <c r="AE91" s="13">
        <f t="shared" si="16"/>
        <v>0</v>
      </c>
      <c r="AF91" s="13">
        <f t="shared" si="16"/>
        <v>7213.3208579109996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43.809756575999998</v>
      </c>
      <c r="AM91" s="13">
        <f t="shared" si="16"/>
        <v>20.730582451000004</v>
      </c>
      <c r="AN91" s="13">
        <f t="shared" si="16"/>
        <v>0</v>
      </c>
      <c r="AO91" s="13">
        <f t="shared" si="16"/>
        <v>0</v>
      </c>
      <c r="AP91" s="13">
        <f t="shared" si="16"/>
        <v>253.44542127499994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26767.439390446998</v>
      </c>
      <c r="AW91" s="13">
        <f t="shared" si="16"/>
        <v>5466.3005332749999</v>
      </c>
      <c r="AX91" s="13">
        <f t="shared" si="16"/>
        <v>10.65645333</v>
      </c>
      <c r="AY91" s="13">
        <f t="shared" si="16"/>
        <v>3.7650775999999997E-2</v>
      </c>
      <c r="AZ91" s="24">
        <f t="shared" si="16"/>
        <v>25062.927053981006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9815.173682739005</v>
      </c>
      <c r="BG91" s="13">
        <f t="shared" si="16"/>
        <v>532.572076778</v>
      </c>
      <c r="BH91" s="13">
        <f t="shared" si="16"/>
        <v>17.381198735999998</v>
      </c>
      <c r="BI91" s="13">
        <f t="shared" si="16"/>
        <v>0</v>
      </c>
      <c r="BJ91" s="13">
        <f t="shared" si="16"/>
        <v>3648.3585887959998</v>
      </c>
      <c r="BK91" s="13">
        <f>BK38+BK67+BK72+BK81+BK89</f>
        <v>132721.97823419</v>
      </c>
    </row>
    <row r="92" spans="1:63" ht="4.5" customHeight="1" x14ac:dyDescent="0.3">
      <c r="A92" s="10"/>
      <c r="B92" s="38"/>
      <c r="C92" s="75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7"/>
    </row>
    <row r="93" spans="1:63" ht="14.25" customHeight="1" x14ac:dyDescent="0.35">
      <c r="A93" s="10" t="s">
        <v>88</v>
      </c>
      <c r="B93" s="59" t="s">
        <v>89</v>
      </c>
      <c r="C93" s="75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7"/>
    </row>
    <row r="94" spans="1:63" ht="14.25" customHeight="1" x14ac:dyDescent="0.3">
      <c r="A94" s="10"/>
      <c r="B94" s="60" t="s">
        <v>137</v>
      </c>
      <c r="C94" s="11">
        <v>0</v>
      </c>
      <c r="D94" s="11">
        <v>0.99789983599999998</v>
      </c>
      <c r="E94" s="11">
        <v>0</v>
      </c>
      <c r="F94" s="11">
        <v>0</v>
      </c>
      <c r="G94" s="11">
        <v>0</v>
      </c>
      <c r="H94" s="11">
        <v>0.47850521200000001</v>
      </c>
      <c r="I94" s="11">
        <v>314.54500716799998</v>
      </c>
      <c r="J94" s="11">
        <v>0</v>
      </c>
      <c r="K94" s="11">
        <v>0</v>
      </c>
      <c r="L94" s="11">
        <v>80.460956046000007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0.107345777</v>
      </c>
      <c r="S94" s="11">
        <v>17.153928197999999</v>
      </c>
      <c r="T94" s="11">
        <v>0</v>
      </c>
      <c r="U94" s="11">
        <v>0</v>
      </c>
      <c r="V94" s="11">
        <v>0.652795715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0.64429541999999995</v>
      </c>
      <c r="AC94" s="11">
        <v>17.419812442000001</v>
      </c>
      <c r="AD94" s="11">
        <v>0</v>
      </c>
      <c r="AE94" s="11">
        <v>0</v>
      </c>
      <c r="AF94" s="11">
        <v>110.255022067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7.881225E-2</v>
      </c>
      <c r="AM94" s="11">
        <v>0</v>
      </c>
      <c r="AN94" s="11">
        <v>0</v>
      </c>
      <c r="AO94" s="11">
        <v>0</v>
      </c>
      <c r="AP94" s="11">
        <v>1.089922348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0.86639847999999997</v>
      </c>
      <c r="AW94" s="11">
        <v>20.762627390999999</v>
      </c>
      <c r="AX94" s="11">
        <v>0</v>
      </c>
      <c r="AY94" s="11">
        <v>0</v>
      </c>
      <c r="AZ94" s="11">
        <v>51.610758056999998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0.32456166199999997</v>
      </c>
      <c r="BG94" s="11">
        <v>2.2955946570000001</v>
      </c>
      <c r="BH94" s="11">
        <v>8.2691537999999995E-2</v>
      </c>
      <c r="BI94" s="11">
        <v>0</v>
      </c>
      <c r="BJ94" s="11">
        <v>5.0444450740000004</v>
      </c>
      <c r="BK94" s="12">
        <f>SUM(C94:BJ94)</f>
        <v>624.87137933800011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1.5997771190000001</v>
      </c>
      <c r="E95" s="11">
        <v>0</v>
      </c>
      <c r="F95" s="11">
        <v>0</v>
      </c>
      <c r="G95" s="11">
        <v>0</v>
      </c>
      <c r="H95" s="11">
        <v>0.602600468</v>
      </c>
      <c r="I95" s="11">
        <v>4.3973629999999996E-3</v>
      </c>
      <c r="J95" s="11">
        <v>0</v>
      </c>
      <c r="K95" s="11">
        <v>0</v>
      </c>
      <c r="L95" s="11">
        <v>0.54545392400000003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0.25258538600000002</v>
      </c>
      <c r="S95" s="11">
        <v>0</v>
      </c>
      <c r="T95" s="11">
        <v>0</v>
      </c>
      <c r="U95" s="11">
        <v>0</v>
      </c>
      <c r="V95" s="11">
        <v>4.5055732000000001E-2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1.660772463</v>
      </c>
      <c r="AC95" s="11">
        <v>0</v>
      </c>
      <c r="AD95" s="11">
        <v>0</v>
      </c>
      <c r="AE95" s="11">
        <v>0</v>
      </c>
      <c r="AF95" s="11">
        <v>24.333455994000001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0.60330470000000003</v>
      </c>
      <c r="AM95" s="11">
        <v>0</v>
      </c>
      <c r="AN95" s="11">
        <v>0</v>
      </c>
      <c r="AO95" s="11">
        <v>0</v>
      </c>
      <c r="AP95" s="11">
        <v>1.0129420069999999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1.85592863</v>
      </c>
      <c r="AW95" s="11">
        <v>1.5935815259999999</v>
      </c>
      <c r="AX95" s="11">
        <v>0</v>
      </c>
      <c r="AY95" s="11">
        <v>0</v>
      </c>
      <c r="AZ95" s="11">
        <v>5.269941287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0.37061328500000001</v>
      </c>
      <c r="BG95" s="11">
        <v>0</v>
      </c>
      <c r="BH95" s="11">
        <v>0</v>
      </c>
      <c r="BI95" s="11">
        <v>0</v>
      </c>
      <c r="BJ95" s="11">
        <v>2.4702825719999999</v>
      </c>
      <c r="BK95" s="12">
        <f>SUM(C95:BJ95)</f>
        <v>42.220692456000002</v>
      </c>
    </row>
    <row r="96" spans="1:63" ht="13" x14ac:dyDescent="0.3">
      <c r="A96" s="10"/>
      <c r="B96" s="61" t="s">
        <v>139</v>
      </c>
      <c r="C96" s="11">
        <v>0</v>
      </c>
      <c r="D96" s="11">
        <v>1.594125553</v>
      </c>
      <c r="E96" s="11">
        <v>0</v>
      </c>
      <c r="F96" s="11">
        <v>0</v>
      </c>
      <c r="G96" s="11">
        <v>0</v>
      </c>
      <c r="H96" s="11">
        <v>0.29838979999999998</v>
      </c>
      <c r="I96" s="11">
        <v>1.9851E-5</v>
      </c>
      <c r="J96" s="11">
        <v>0</v>
      </c>
      <c r="K96" s="11">
        <v>0</v>
      </c>
      <c r="L96" s="11">
        <v>0.92906095399999999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0.190589495</v>
      </c>
      <c r="S96" s="11">
        <v>0</v>
      </c>
      <c r="T96" s="11">
        <v>0</v>
      </c>
      <c r="U96" s="11">
        <v>0</v>
      </c>
      <c r="V96" s="11">
        <v>9.4086107000000002E-2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1.0403307100000001</v>
      </c>
      <c r="AC96" s="11">
        <v>0.48884250200000001</v>
      </c>
      <c r="AD96" s="11">
        <v>0</v>
      </c>
      <c r="AE96" s="11">
        <v>0</v>
      </c>
      <c r="AF96" s="11">
        <v>44.148085213000002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9.1680356000000005E-2</v>
      </c>
      <c r="AM96" s="11">
        <v>0</v>
      </c>
      <c r="AN96" s="11">
        <v>0</v>
      </c>
      <c r="AO96" s="11">
        <v>0</v>
      </c>
      <c r="AP96" s="11">
        <v>0.79531710600000005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1.926693008</v>
      </c>
      <c r="AW96" s="11">
        <v>0.51728735800000003</v>
      </c>
      <c r="AX96" s="11">
        <v>0</v>
      </c>
      <c r="AY96" s="11">
        <v>0</v>
      </c>
      <c r="AZ96" s="11">
        <v>9.7596725739999997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0.47181065500000002</v>
      </c>
      <c r="BG96" s="11">
        <v>0.90012561800000002</v>
      </c>
      <c r="BH96" s="11">
        <v>0</v>
      </c>
      <c r="BI96" s="11">
        <v>0</v>
      </c>
      <c r="BJ96" s="11">
        <v>1.016699805</v>
      </c>
      <c r="BK96" s="12">
        <f>SUM(C96:BJ96)</f>
        <v>64.262816664999988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4.1918025080000003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1.3794954800000001</v>
      </c>
      <c r="I97" s="33">
        <f t="shared" si="17"/>
        <v>314.54942438199998</v>
      </c>
      <c r="J97" s="33">
        <f t="shared" si="17"/>
        <v>0</v>
      </c>
      <c r="K97" s="33">
        <f t="shared" si="17"/>
        <v>0</v>
      </c>
      <c r="L97" s="34">
        <f t="shared" si="17"/>
        <v>81.935470924000001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0.55052065800000005</v>
      </c>
      <c r="S97" s="33">
        <f t="shared" si="17"/>
        <v>17.153928197999999</v>
      </c>
      <c r="T97" s="33">
        <f t="shared" si="17"/>
        <v>0</v>
      </c>
      <c r="U97" s="33">
        <f t="shared" si="17"/>
        <v>0</v>
      </c>
      <c r="V97" s="34">
        <f t="shared" si="17"/>
        <v>0.79193755399999999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3.3453985930000001</v>
      </c>
      <c r="AC97" s="33">
        <f t="shared" si="17"/>
        <v>17.908654944000002</v>
      </c>
      <c r="AD97" s="33">
        <f t="shared" si="17"/>
        <v>0</v>
      </c>
      <c r="AE97" s="33">
        <f t="shared" si="17"/>
        <v>0</v>
      </c>
      <c r="AF97" s="34">
        <f t="shared" si="17"/>
        <v>178.73656327399999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0.77379730600000007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2.8981814610000001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4.6490201180000001</v>
      </c>
      <c r="AW97" s="33">
        <f t="shared" si="17"/>
        <v>22.873496275000001</v>
      </c>
      <c r="AX97" s="33">
        <f t="shared" si="17"/>
        <v>0</v>
      </c>
      <c r="AY97" s="33">
        <f t="shared" si="17"/>
        <v>0</v>
      </c>
      <c r="AZ97" s="36">
        <f t="shared" si="17"/>
        <v>66.640371918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1.166985602</v>
      </c>
      <c r="BG97" s="33">
        <f t="shared" si="17"/>
        <v>3.1957202750000002</v>
      </c>
      <c r="BH97" s="33">
        <f t="shared" si="17"/>
        <v>8.2691537999999995E-2</v>
      </c>
      <c r="BI97" s="33">
        <f t="shared" si="17"/>
        <v>0</v>
      </c>
      <c r="BJ97" s="34">
        <f>SUM(BJ94:BJ96)</f>
        <v>8.5314274510000008</v>
      </c>
      <c r="BK97" s="37">
        <f>SUM(BK94:BK96)</f>
        <v>731.35488845900011</v>
      </c>
    </row>
    <row r="98" spans="1:63" ht="13" x14ac:dyDescent="0.3">
      <c r="A98" s="10"/>
      <c r="B98" s="38"/>
      <c r="C98" s="75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7"/>
    </row>
  </sheetData>
  <mergeCells count="50"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  <mergeCell ref="C39:BK39"/>
    <mergeCell ref="M3:V3"/>
    <mergeCell ref="C12:BK12"/>
    <mergeCell ref="C18:BK18"/>
    <mergeCell ref="C15:BK15"/>
    <mergeCell ref="C21:BK21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4" t="s">
        <v>90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16.5" customHeight="1" x14ac:dyDescent="0.35">
      <c r="A2" s="114" t="s">
        <v>91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16.5" customHeight="1" x14ac:dyDescent="0.35">
      <c r="A3" s="70" t="s">
        <v>0</v>
      </c>
      <c r="B3" s="71" t="s">
        <v>92</v>
      </c>
      <c r="C3" s="71" t="s">
        <v>93</v>
      </c>
      <c r="D3" s="71" t="s">
        <v>94</v>
      </c>
      <c r="E3" s="71" t="s">
        <v>48</v>
      </c>
      <c r="F3" s="71" t="s">
        <v>73</v>
      </c>
      <c r="G3" s="71" t="s">
        <v>81</v>
      </c>
      <c r="H3" s="71" t="s">
        <v>95</v>
      </c>
      <c r="I3" s="71" t="s">
        <v>96</v>
      </c>
      <c r="J3" s="71" t="s">
        <v>97</v>
      </c>
    </row>
    <row r="4" spans="1:10" ht="16.5" customHeight="1" x14ac:dyDescent="0.35">
      <c r="A4" s="66">
        <v>1</v>
      </c>
      <c r="B4" s="67" t="s">
        <v>98</v>
      </c>
      <c r="C4" s="72">
        <v>2.3758450000000001E-3</v>
      </c>
      <c r="D4" s="73">
        <v>3.0723099E-2</v>
      </c>
      <c r="E4" s="73">
        <v>5.6178826940000004</v>
      </c>
      <c r="F4" s="73">
        <v>0</v>
      </c>
      <c r="G4" s="73">
        <v>4.1736300000000002E-4</v>
      </c>
      <c r="H4" s="73">
        <v>0</v>
      </c>
      <c r="I4" s="73">
        <v>0</v>
      </c>
      <c r="J4" s="73">
        <v>0</v>
      </c>
    </row>
    <row r="5" spans="1:10" ht="16.5" customHeight="1" x14ac:dyDescent="0.35">
      <c r="A5" s="66">
        <v>2</v>
      </c>
      <c r="B5" s="68" t="s">
        <v>99</v>
      </c>
      <c r="C5" s="74">
        <v>103.748567932</v>
      </c>
      <c r="D5" s="73">
        <v>90.891025060000004</v>
      </c>
      <c r="E5" s="73">
        <v>1641.830009197</v>
      </c>
      <c r="F5" s="73">
        <v>0</v>
      </c>
      <c r="G5" s="73">
        <v>4.3883555220000003</v>
      </c>
      <c r="H5" s="73">
        <v>0</v>
      </c>
      <c r="I5" s="73">
        <v>0</v>
      </c>
      <c r="J5" s="73">
        <v>2.7695385699999999</v>
      </c>
    </row>
    <row r="6" spans="1:10" ht="16.5" customHeight="1" x14ac:dyDescent="0.35">
      <c r="A6" s="66">
        <v>3</v>
      </c>
      <c r="B6" s="67" t="s">
        <v>100</v>
      </c>
      <c r="C6" s="72">
        <v>1.931946E-2</v>
      </c>
      <c r="D6" s="73">
        <v>3.1009750999999999E-2</v>
      </c>
      <c r="E6" s="73">
        <v>24.075268893000001</v>
      </c>
      <c r="F6" s="73">
        <v>0</v>
      </c>
      <c r="G6" s="73">
        <v>7.8067240000000001E-3</v>
      </c>
      <c r="H6" s="73">
        <v>0</v>
      </c>
      <c r="I6" s="73">
        <v>0</v>
      </c>
      <c r="J6" s="73">
        <v>0</v>
      </c>
    </row>
    <row r="7" spans="1:10" ht="16.5" customHeight="1" x14ac:dyDescent="0.35">
      <c r="A7" s="66">
        <v>4</v>
      </c>
      <c r="B7" s="68" t="s">
        <v>101</v>
      </c>
      <c r="C7" s="74">
        <v>25.095134529999999</v>
      </c>
      <c r="D7" s="73">
        <v>40.955683788000002</v>
      </c>
      <c r="E7" s="73">
        <v>257.25373255199997</v>
      </c>
      <c r="F7" s="73">
        <v>0</v>
      </c>
      <c r="G7" s="73">
        <v>3.3806932449999998</v>
      </c>
      <c r="H7" s="73">
        <v>0</v>
      </c>
      <c r="I7" s="73">
        <v>0</v>
      </c>
      <c r="J7" s="73">
        <v>5.7802309000000003E-2</v>
      </c>
    </row>
    <row r="8" spans="1:10" ht="16.5" customHeight="1" x14ac:dyDescent="0.35">
      <c r="A8" s="66">
        <v>5</v>
      </c>
      <c r="B8" s="68" t="s">
        <v>102</v>
      </c>
      <c r="C8" s="74">
        <v>16.447411369000001</v>
      </c>
      <c r="D8" s="73">
        <v>16.925683941999999</v>
      </c>
      <c r="E8" s="73">
        <v>767.16156489800005</v>
      </c>
      <c r="F8" s="73">
        <v>0</v>
      </c>
      <c r="G8" s="73">
        <v>1.1839161490000001</v>
      </c>
      <c r="H8" s="73">
        <v>0</v>
      </c>
      <c r="I8" s="73">
        <v>0</v>
      </c>
      <c r="J8" s="73">
        <v>6.6814504140000004</v>
      </c>
    </row>
    <row r="9" spans="1:10" ht="16.5" customHeight="1" x14ac:dyDescent="0.35">
      <c r="A9" s="66">
        <v>6</v>
      </c>
      <c r="B9" s="68" t="s">
        <v>103</v>
      </c>
      <c r="C9" s="74">
        <v>6.3509050939999998</v>
      </c>
      <c r="D9" s="73">
        <v>22.519906640999999</v>
      </c>
      <c r="E9" s="73">
        <v>382.96193587699997</v>
      </c>
      <c r="F9" s="73">
        <v>0</v>
      </c>
      <c r="G9" s="73">
        <v>0.73003316900000004</v>
      </c>
      <c r="H9" s="73">
        <v>0</v>
      </c>
      <c r="I9" s="73">
        <v>0</v>
      </c>
      <c r="J9" s="73">
        <v>0.22522439699999999</v>
      </c>
    </row>
    <row r="10" spans="1:10" ht="16.5" customHeight="1" x14ac:dyDescent="0.35">
      <c r="A10" s="66">
        <v>7</v>
      </c>
      <c r="B10" s="68" t="s">
        <v>104</v>
      </c>
      <c r="C10" s="74">
        <v>2.238877794</v>
      </c>
      <c r="D10" s="73">
        <v>53.674527586000004</v>
      </c>
      <c r="E10" s="73">
        <v>404.66558347799997</v>
      </c>
      <c r="F10" s="73">
        <v>0</v>
      </c>
      <c r="G10" s="73">
        <v>0.54066735899999996</v>
      </c>
      <c r="H10" s="73">
        <v>0</v>
      </c>
      <c r="I10" s="73">
        <v>0</v>
      </c>
      <c r="J10" s="73">
        <v>0.38746195100000003</v>
      </c>
    </row>
    <row r="11" spans="1:10" ht="16.5" customHeight="1" x14ac:dyDescent="0.35">
      <c r="A11" s="66">
        <v>8</v>
      </c>
      <c r="B11" s="67" t="s">
        <v>105</v>
      </c>
      <c r="C11" s="72">
        <v>0.26565417400000002</v>
      </c>
      <c r="D11" s="73">
        <v>0.128701972</v>
      </c>
      <c r="E11" s="73">
        <v>29.222537431999999</v>
      </c>
      <c r="F11" s="73">
        <v>0</v>
      </c>
      <c r="G11" s="73">
        <v>0.115224413</v>
      </c>
      <c r="H11" s="73">
        <v>0</v>
      </c>
      <c r="I11" s="73">
        <v>0</v>
      </c>
      <c r="J11" s="73">
        <v>0</v>
      </c>
    </row>
    <row r="12" spans="1:10" ht="16.5" customHeight="1" x14ac:dyDescent="0.35">
      <c r="A12" s="66">
        <v>9</v>
      </c>
      <c r="B12" s="67" t="s">
        <v>106</v>
      </c>
      <c r="C12" s="72">
        <v>2.2359199E-2</v>
      </c>
      <c r="D12" s="73">
        <v>0.29836610699999999</v>
      </c>
      <c r="E12" s="73">
        <v>13.164738424999999</v>
      </c>
      <c r="F12" s="73">
        <v>0</v>
      </c>
      <c r="G12" s="73">
        <v>1.2791504E-2</v>
      </c>
      <c r="H12" s="73">
        <v>0</v>
      </c>
      <c r="I12" s="73">
        <v>0</v>
      </c>
      <c r="J12" s="73">
        <v>0</v>
      </c>
    </row>
    <row r="13" spans="1:10" ht="16.5" customHeight="1" x14ac:dyDescent="0.35">
      <c r="A13" s="66">
        <v>10</v>
      </c>
      <c r="B13" s="68" t="s">
        <v>107</v>
      </c>
      <c r="C13" s="74">
        <v>40.476049095</v>
      </c>
      <c r="D13" s="73">
        <v>38.207161521000003</v>
      </c>
      <c r="E13" s="73">
        <v>533.87365000600005</v>
      </c>
      <c r="F13" s="73">
        <v>0</v>
      </c>
      <c r="G13" s="73">
        <v>0.80777391799999998</v>
      </c>
      <c r="H13" s="73">
        <v>0</v>
      </c>
      <c r="I13" s="73">
        <v>0</v>
      </c>
      <c r="J13" s="73">
        <v>0.363526556</v>
      </c>
    </row>
    <row r="14" spans="1:10" ht="16.5" customHeight="1" x14ac:dyDescent="0.35">
      <c r="A14" s="66">
        <v>11</v>
      </c>
      <c r="B14" s="68" t="s">
        <v>108</v>
      </c>
      <c r="C14" s="74">
        <v>756.85342926800001</v>
      </c>
      <c r="D14" s="73">
        <v>835.49210831599999</v>
      </c>
      <c r="E14" s="73">
        <v>8207.2099566880006</v>
      </c>
      <c r="F14" s="73">
        <v>0</v>
      </c>
      <c r="G14" s="73">
        <v>6.4544981420000003</v>
      </c>
      <c r="H14" s="73">
        <v>0</v>
      </c>
      <c r="I14" s="73">
        <v>0</v>
      </c>
      <c r="J14" s="73">
        <v>12.147874681999999</v>
      </c>
    </row>
    <row r="15" spans="1:10" ht="16.5" customHeight="1" x14ac:dyDescent="0.35">
      <c r="A15" s="66">
        <v>12</v>
      </c>
      <c r="B15" s="68" t="s">
        <v>109</v>
      </c>
      <c r="C15" s="74">
        <v>1115.717684815</v>
      </c>
      <c r="D15" s="73">
        <v>1183.074311204</v>
      </c>
      <c r="E15" s="73">
        <v>2977.104648125</v>
      </c>
      <c r="F15" s="73">
        <v>0</v>
      </c>
      <c r="G15" s="73">
        <v>21.670324073</v>
      </c>
      <c r="H15" s="73">
        <v>0</v>
      </c>
      <c r="I15" s="73">
        <v>0</v>
      </c>
      <c r="J15" s="73">
        <v>13.547252597</v>
      </c>
    </row>
    <row r="16" spans="1:10" ht="16.5" customHeight="1" x14ac:dyDescent="0.35">
      <c r="A16" s="66">
        <v>13</v>
      </c>
      <c r="B16" s="68" t="s">
        <v>110</v>
      </c>
      <c r="C16" s="74">
        <v>1.989199425</v>
      </c>
      <c r="D16" s="73">
        <v>12.134595818999999</v>
      </c>
      <c r="E16" s="73">
        <v>196.42862702900001</v>
      </c>
      <c r="F16" s="73">
        <v>0</v>
      </c>
      <c r="G16" s="73">
        <v>0.20535357300000001</v>
      </c>
      <c r="H16" s="73">
        <v>0</v>
      </c>
      <c r="I16" s="73">
        <v>0</v>
      </c>
      <c r="J16" s="73">
        <v>6.6980518000000003E-2</v>
      </c>
    </row>
    <row r="17" spans="1:10" ht="16.5" customHeight="1" x14ac:dyDescent="0.35">
      <c r="A17" s="66">
        <v>14</v>
      </c>
      <c r="B17" s="68" t="s">
        <v>111</v>
      </c>
      <c r="C17" s="74">
        <v>0.308876074</v>
      </c>
      <c r="D17" s="73">
        <v>1.386637259</v>
      </c>
      <c r="E17" s="73">
        <v>76.363933019000001</v>
      </c>
      <c r="F17" s="73">
        <v>0</v>
      </c>
      <c r="G17" s="73">
        <v>4.0466866999999997E-2</v>
      </c>
      <c r="H17" s="73">
        <v>0</v>
      </c>
      <c r="I17" s="73">
        <v>0</v>
      </c>
      <c r="J17" s="73">
        <v>6.968335E-3</v>
      </c>
    </row>
    <row r="18" spans="1:10" ht="16.5" customHeight="1" x14ac:dyDescent="0.35">
      <c r="A18" s="66">
        <v>15</v>
      </c>
      <c r="B18" s="68" t="s">
        <v>112</v>
      </c>
      <c r="C18" s="74">
        <v>26.86535198</v>
      </c>
      <c r="D18" s="73">
        <v>46.459471927999999</v>
      </c>
      <c r="E18" s="73">
        <v>843.73642043400002</v>
      </c>
      <c r="F18" s="73">
        <v>0</v>
      </c>
      <c r="G18" s="73">
        <v>0.44403770100000001</v>
      </c>
      <c r="H18" s="73">
        <v>0</v>
      </c>
      <c r="I18" s="73">
        <v>0</v>
      </c>
      <c r="J18" s="73">
        <v>2.2214083999999999E-2</v>
      </c>
    </row>
    <row r="19" spans="1:10" ht="16.5" customHeight="1" x14ac:dyDescent="0.35">
      <c r="A19" s="66">
        <v>16</v>
      </c>
      <c r="B19" s="68" t="s">
        <v>113</v>
      </c>
      <c r="C19" s="74">
        <v>3470.041747497</v>
      </c>
      <c r="D19" s="73">
        <v>1440.8512886159999</v>
      </c>
      <c r="E19" s="73">
        <v>6491.4800060870002</v>
      </c>
      <c r="F19" s="73">
        <v>0</v>
      </c>
      <c r="G19" s="73">
        <v>21.154412253</v>
      </c>
      <c r="H19" s="73">
        <v>0</v>
      </c>
      <c r="I19" s="73">
        <v>0</v>
      </c>
      <c r="J19" s="73">
        <v>124.820186062</v>
      </c>
    </row>
    <row r="20" spans="1:10" ht="16.5" customHeight="1" x14ac:dyDescent="0.35">
      <c r="A20" s="66">
        <v>17</v>
      </c>
      <c r="B20" s="68" t="s">
        <v>114</v>
      </c>
      <c r="C20" s="74">
        <v>221.77541667200001</v>
      </c>
      <c r="D20" s="73">
        <v>76.550085331000005</v>
      </c>
      <c r="E20" s="73">
        <v>1393.57431855</v>
      </c>
      <c r="F20" s="73">
        <v>0</v>
      </c>
      <c r="G20" s="73">
        <v>5.9183819489999996</v>
      </c>
      <c r="H20" s="73">
        <v>0</v>
      </c>
      <c r="I20" s="73">
        <v>0</v>
      </c>
      <c r="J20" s="73">
        <v>7.5731723349999998</v>
      </c>
    </row>
    <row r="21" spans="1:10" ht="16.5" customHeight="1" x14ac:dyDescent="0.35">
      <c r="A21" s="66">
        <v>18</v>
      </c>
      <c r="B21" s="68" t="s">
        <v>140</v>
      </c>
      <c r="C21" s="74">
        <v>0</v>
      </c>
      <c r="D21" s="73">
        <v>3.6259878000000002E-2</v>
      </c>
      <c r="E21" s="73">
        <v>0.27525013799999992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</row>
    <row r="22" spans="1:10" ht="16.5" customHeight="1" x14ac:dyDescent="0.35">
      <c r="A22" s="66">
        <v>19</v>
      </c>
      <c r="B22" s="67" t="s">
        <v>115</v>
      </c>
      <c r="C22" s="72">
        <v>0</v>
      </c>
      <c r="D22" s="73">
        <v>0</v>
      </c>
      <c r="E22" s="73">
        <v>0.30385367099999999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</row>
    <row r="23" spans="1:10" ht="16.5" customHeight="1" x14ac:dyDescent="0.35">
      <c r="A23" s="66">
        <v>20</v>
      </c>
      <c r="B23" s="68" t="s">
        <v>116</v>
      </c>
      <c r="C23" s="74">
        <v>351.19680682900002</v>
      </c>
      <c r="D23" s="73">
        <v>211.39380731599999</v>
      </c>
      <c r="E23" s="73">
        <v>1756.952394702</v>
      </c>
      <c r="F23" s="73">
        <v>0</v>
      </c>
      <c r="G23" s="73">
        <v>1.6376363949999999</v>
      </c>
      <c r="H23" s="73">
        <v>0</v>
      </c>
      <c r="I23" s="73">
        <v>0</v>
      </c>
      <c r="J23" s="73">
        <v>4.2006729649999999</v>
      </c>
    </row>
    <row r="24" spans="1:10" ht="16.5" customHeight="1" x14ac:dyDescent="0.35">
      <c r="A24" s="66">
        <v>21</v>
      </c>
      <c r="B24" s="68" t="s">
        <v>117</v>
      </c>
      <c r="C24" s="74">
        <v>13273.822738974</v>
      </c>
      <c r="D24" s="73">
        <v>10001.442555531001</v>
      </c>
      <c r="E24" s="73">
        <v>28154.472085500001</v>
      </c>
      <c r="F24" s="73">
        <v>0</v>
      </c>
      <c r="G24" s="73">
        <v>162.792923949</v>
      </c>
      <c r="H24" s="73">
        <v>0</v>
      </c>
      <c r="I24" s="73">
        <v>0</v>
      </c>
      <c r="J24" s="73">
        <v>339.72918280300001</v>
      </c>
    </row>
    <row r="25" spans="1:10" ht="16.5" customHeight="1" x14ac:dyDescent="0.35">
      <c r="A25" s="66">
        <v>22</v>
      </c>
      <c r="B25" s="67" t="s">
        <v>118</v>
      </c>
      <c r="C25" s="72">
        <v>0.34909806100000002</v>
      </c>
      <c r="D25" s="73">
        <v>0.112231229</v>
      </c>
      <c r="E25" s="73">
        <v>10.943802530999999</v>
      </c>
      <c r="F25" s="73">
        <v>0</v>
      </c>
      <c r="G25" s="73">
        <v>0.16257982200000001</v>
      </c>
      <c r="H25" s="73">
        <v>0</v>
      </c>
      <c r="I25" s="73">
        <v>0</v>
      </c>
      <c r="J25" s="73">
        <v>0</v>
      </c>
    </row>
    <row r="26" spans="1:10" ht="16.5" customHeight="1" x14ac:dyDescent="0.35">
      <c r="A26" s="66">
        <v>23</v>
      </c>
      <c r="B26" s="68" t="s">
        <v>119</v>
      </c>
      <c r="C26" s="74">
        <v>5.6672610999999998E-2</v>
      </c>
      <c r="D26" s="73">
        <v>0.28881644299999998</v>
      </c>
      <c r="E26" s="73">
        <v>27.058763745</v>
      </c>
      <c r="F26" s="73">
        <v>0</v>
      </c>
      <c r="G26" s="73">
        <v>1.6820330000000001E-2</v>
      </c>
      <c r="H26" s="73">
        <v>0</v>
      </c>
      <c r="I26" s="73">
        <v>0</v>
      </c>
      <c r="J26" s="73">
        <v>0</v>
      </c>
    </row>
    <row r="27" spans="1:10" ht="16.5" customHeight="1" x14ac:dyDescent="0.35">
      <c r="A27" s="66">
        <v>24</v>
      </c>
      <c r="B27" s="67" t="s">
        <v>120</v>
      </c>
      <c r="C27" s="72">
        <v>0.19282085800000001</v>
      </c>
      <c r="D27" s="73">
        <v>1.0602215999999999E-2</v>
      </c>
      <c r="E27" s="73">
        <v>3.2450011089999999</v>
      </c>
      <c r="F27" s="73">
        <v>0</v>
      </c>
      <c r="G27" s="73">
        <v>1.9745734000000001E-2</v>
      </c>
      <c r="H27" s="73">
        <v>0</v>
      </c>
      <c r="I27" s="73">
        <v>0</v>
      </c>
      <c r="J27" s="73">
        <v>0</v>
      </c>
    </row>
    <row r="28" spans="1:10" ht="16.5" customHeight="1" x14ac:dyDescent="0.35">
      <c r="A28" s="66">
        <v>25</v>
      </c>
      <c r="B28" s="67" t="s">
        <v>121</v>
      </c>
      <c r="C28" s="72">
        <v>1.4218562539999999</v>
      </c>
      <c r="D28" s="73">
        <v>0.61850125199999995</v>
      </c>
      <c r="E28" s="73">
        <v>49.421266060000001</v>
      </c>
      <c r="F28" s="73">
        <v>0</v>
      </c>
      <c r="G28" s="73">
        <v>1.0852017089999999</v>
      </c>
      <c r="H28" s="73">
        <v>0</v>
      </c>
      <c r="I28" s="73">
        <v>0</v>
      </c>
      <c r="J28" s="73">
        <v>0.40441992500000001</v>
      </c>
    </row>
    <row r="29" spans="1:10" ht="16.5" customHeight="1" x14ac:dyDescent="0.35">
      <c r="A29" s="66">
        <v>26</v>
      </c>
      <c r="B29" s="68" t="s">
        <v>122</v>
      </c>
      <c r="C29" s="74">
        <v>1455.1073998750001</v>
      </c>
      <c r="D29" s="73">
        <v>4409.8219924519999</v>
      </c>
      <c r="E29" s="73">
        <v>7022.7807811060002</v>
      </c>
      <c r="F29" s="73">
        <v>0</v>
      </c>
      <c r="G29" s="73">
        <v>38.499732897999998</v>
      </c>
      <c r="H29" s="73">
        <v>0</v>
      </c>
      <c r="I29" s="73">
        <v>0</v>
      </c>
      <c r="J29" s="73">
        <v>71.284395919999994</v>
      </c>
    </row>
    <row r="30" spans="1:10" ht="16.5" customHeight="1" x14ac:dyDescent="0.35">
      <c r="A30" s="66">
        <v>27</v>
      </c>
      <c r="B30" s="68" t="s">
        <v>123</v>
      </c>
      <c r="C30" s="74">
        <v>11.717274947</v>
      </c>
      <c r="D30" s="73">
        <v>98.588579893000002</v>
      </c>
      <c r="E30" s="73">
        <v>552.12145937100001</v>
      </c>
      <c r="F30" s="73">
        <v>0</v>
      </c>
      <c r="G30" s="73">
        <v>0.37365906599999998</v>
      </c>
      <c r="H30" s="73">
        <v>0</v>
      </c>
      <c r="I30" s="73">
        <v>0</v>
      </c>
      <c r="J30" s="73">
        <v>1.2163953190000001</v>
      </c>
    </row>
    <row r="31" spans="1:10" ht="16.5" customHeight="1" x14ac:dyDescent="0.35">
      <c r="A31" s="66">
        <v>28</v>
      </c>
      <c r="B31" s="68" t="s">
        <v>52</v>
      </c>
      <c r="C31" s="74">
        <v>113.76357650400001</v>
      </c>
      <c r="D31" s="73">
        <v>536.10424924200004</v>
      </c>
      <c r="E31" s="73">
        <v>5951.403683513</v>
      </c>
      <c r="F31" s="73">
        <v>0</v>
      </c>
      <c r="G31" s="73">
        <v>23.981780981</v>
      </c>
      <c r="H31" s="73">
        <v>0</v>
      </c>
      <c r="I31" s="73">
        <v>0</v>
      </c>
      <c r="J31" s="73">
        <v>25.450828165000001</v>
      </c>
    </row>
    <row r="32" spans="1:10" ht="16.5" customHeight="1" x14ac:dyDescent="0.35">
      <c r="A32" s="66">
        <v>29</v>
      </c>
      <c r="B32" s="68" t="s">
        <v>124</v>
      </c>
      <c r="C32" s="74">
        <v>12.777442612</v>
      </c>
      <c r="D32" s="73">
        <v>3.7045343709999998</v>
      </c>
      <c r="E32" s="73">
        <v>46.025164480000001</v>
      </c>
      <c r="F32" s="73">
        <v>0</v>
      </c>
      <c r="G32" s="73">
        <v>0.225772268</v>
      </c>
      <c r="H32" s="73">
        <v>0</v>
      </c>
      <c r="I32" s="73">
        <v>0</v>
      </c>
      <c r="J32" s="73">
        <v>7.3903E-4</v>
      </c>
    </row>
    <row r="33" spans="1:10" ht="16.5" customHeight="1" x14ac:dyDescent="0.35">
      <c r="A33" s="66">
        <v>30</v>
      </c>
      <c r="B33" s="68" t="s">
        <v>125</v>
      </c>
      <c r="C33" s="74">
        <v>9.1918072389999992</v>
      </c>
      <c r="D33" s="73">
        <v>55.624669066000003</v>
      </c>
      <c r="E33" s="73">
        <v>1415.573520424</v>
      </c>
      <c r="F33" s="73">
        <v>0</v>
      </c>
      <c r="G33" s="73">
        <v>2.140729313</v>
      </c>
      <c r="H33" s="73">
        <v>0</v>
      </c>
      <c r="I33" s="73">
        <v>0</v>
      </c>
      <c r="J33" s="73">
        <v>0.95569402400000003</v>
      </c>
    </row>
    <row r="34" spans="1:10" ht="16.5" customHeight="1" x14ac:dyDescent="0.35">
      <c r="A34" s="66">
        <v>31</v>
      </c>
      <c r="B34" s="68" t="s">
        <v>126</v>
      </c>
      <c r="C34" s="74">
        <v>18.497451852000001</v>
      </c>
      <c r="D34" s="73">
        <v>76.027656707999995</v>
      </c>
      <c r="E34" s="73">
        <v>1881.6405150149999</v>
      </c>
      <c r="F34" s="73">
        <v>0</v>
      </c>
      <c r="G34" s="73">
        <v>2.927209731</v>
      </c>
      <c r="H34" s="73">
        <v>0</v>
      </c>
      <c r="I34" s="73">
        <v>0</v>
      </c>
      <c r="J34" s="73">
        <v>3.0480174180000001</v>
      </c>
    </row>
    <row r="35" spans="1:10" ht="16.5" customHeight="1" x14ac:dyDescent="0.35">
      <c r="A35" s="66">
        <v>32</v>
      </c>
      <c r="B35" s="67" t="s">
        <v>127</v>
      </c>
      <c r="C35" s="72">
        <v>0.18720537200000001</v>
      </c>
      <c r="D35" s="73">
        <v>26.219065371999999</v>
      </c>
      <c r="E35" s="73">
        <v>42.673986941000003</v>
      </c>
      <c r="F35" s="73">
        <v>0</v>
      </c>
      <c r="G35" s="73">
        <v>1.9416360000000001E-3</v>
      </c>
      <c r="H35" s="73">
        <v>0</v>
      </c>
      <c r="I35" s="73">
        <v>0</v>
      </c>
      <c r="J35" s="73">
        <v>0</v>
      </c>
    </row>
    <row r="36" spans="1:10" ht="16.5" customHeight="1" x14ac:dyDescent="0.35">
      <c r="A36" s="66">
        <v>33</v>
      </c>
      <c r="B36" s="68" t="s">
        <v>128</v>
      </c>
      <c r="C36" s="74">
        <v>1805.7504447609999</v>
      </c>
      <c r="D36" s="73">
        <v>2062.2559102740001</v>
      </c>
      <c r="E36" s="73">
        <v>4034.318343807</v>
      </c>
      <c r="F36" s="73">
        <v>0</v>
      </c>
      <c r="G36" s="73">
        <v>58.490922095000002</v>
      </c>
      <c r="H36" s="73">
        <v>0</v>
      </c>
      <c r="I36" s="73">
        <v>0</v>
      </c>
      <c r="J36" s="73">
        <v>49.962110148000001</v>
      </c>
    </row>
    <row r="37" spans="1:10" ht="16.5" customHeight="1" x14ac:dyDescent="0.35">
      <c r="A37" s="66">
        <v>34</v>
      </c>
      <c r="B37" s="68" t="s">
        <v>129</v>
      </c>
      <c r="C37" s="74">
        <v>303.72224717300003</v>
      </c>
      <c r="D37" s="73">
        <v>402.25820879600002</v>
      </c>
      <c r="E37" s="73">
        <v>1532.956965886</v>
      </c>
      <c r="F37" s="73">
        <v>0</v>
      </c>
      <c r="G37" s="73">
        <v>13.477103254999999</v>
      </c>
      <c r="H37" s="73">
        <v>0</v>
      </c>
      <c r="I37" s="73">
        <v>0</v>
      </c>
      <c r="J37" s="73">
        <v>28.224741239</v>
      </c>
    </row>
    <row r="38" spans="1:10" ht="16.5" customHeight="1" x14ac:dyDescent="0.35">
      <c r="A38" s="66">
        <v>35</v>
      </c>
      <c r="B38" s="68" t="s">
        <v>130</v>
      </c>
      <c r="C38" s="74">
        <v>0.182612151</v>
      </c>
      <c r="D38" s="73">
        <v>0.222928813</v>
      </c>
      <c r="E38" s="73">
        <v>12.047893259</v>
      </c>
      <c r="F38" s="73">
        <v>0</v>
      </c>
      <c r="G38" s="73">
        <v>1.9573356E-2</v>
      </c>
      <c r="H38" s="73">
        <v>0</v>
      </c>
      <c r="I38" s="73">
        <v>0</v>
      </c>
      <c r="J38" s="73">
        <v>0</v>
      </c>
    </row>
    <row r="39" spans="1:10" ht="16.5" customHeight="1" x14ac:dyDescent="0.35">
      <c r="A39" s="66">
        <v>36</v>
      </c>
      <c r="B39" s="68" t="s">
        <v>131</v>
      </c>
      <c r="C39" s="74">
        <v>320.992067362</v>
      </c>
      <c r="D39" s="73">
        <v>476.62129319399997</v>
      </c>
      <c r="E39" s="73">
        <v>4449.4071258089998</v>
      </c>
      <c r="F39" s="73">
        <v>0</v>
      </c>
      <c r="G39" s="73">
        <v>6.0955046209999999</v>
      </c>
      <c r="H39" s="73">
        <v>0</v>
      </c>
      <c r="I39" s="73">
        <v>0</v>
      </c>
      <c r="J39" s="73">
        <v>10.377297269</v>
      </c>
    </row>
    <row r="40" spans="1:10" ht="16.5" customHeight="1" x14ac:dyDescent="0.35">
      <c r="A40" s="66">
        <v>37</v>
      </c>
      <c r="B40" s="68" t="s">
        <v>132</v>
      </c>
      <c r="C40" s="74">
        <v>2.529882588</v>
      </c>
      <c r="D40" s="73">
        <v>21.330080253999999</v>
      </c>
      <c r="E40" s="73">
        <v>404.12255919799998</v>
      </c>
      <c r="F40" s="73">
        <v>0</v>
      </c>
      <c r="G40" s="73">
        <v>2.4636539179999999</v>
      </c>
      <c r="H40" s="73">
        <v>0</v>
      </c>
      <c r="I40" s="73">
        <v>0</v>
      </c>
      <c r="J40" s="73">
        <v>17.363823909000001</v>
      </c>
    </row>
    <row r="41" spans="1:10" ht="16.5" customHeight="1" x14ac:dyDescent="0.35">
      <c r="A41" s="66">
        <v>38</v>
      </c>
      <c r="B41" s="68" t="s">
        <v>133</v>
      </c>
      <c r="C41" s="74">
        <v>254.08443155000001</v>
      </c>
      <c r="D41" s="73">
        <v>702.44615775600005</v>
      </c>
      <c r="E41" s="73">
        <v>4063.0130271829998</v>
      </c>
      <c r="F41" s="73">
        <v>0</v>
      </c>
      <c r="G41" s="73">
        <v>15.526746565</v>
      </c>
      <c r="H41" s="73">
        <v>0</v>
      </c>
      <c r="I41" s="73">
        <v>0</v>
      </c>
      <c r="J41" s="73">
        <v>10.466917515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2025-10-08T12:24:50Z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