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Nov 2025\AAUM report\"/>
    </mc:Choice>
  </mc:AlternateContent>
  <xr:revisionPtr revIDLastSave="0" documentId="13_ncr:1_{1D8301F1-F8EB-4847-BC0C-A6A72AD893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H81" i="1"/>
  <c r="BG81" i="1"/>
  <c r="BF81" i="1"/>
  <c r="AZ81" i="1"/>
  <c r="AY81" i="1"/>
  <c r="AX81" i="1"/>
  <c r="AR81" i="1"/>
  <c r="AQ81" i="1"/>
  <c r="AP81" i="1"/>
  <c r="AJ81" i="1"/>
  <c r="AI81" i="1"/>
  <c r="AH81" i="1"/>
  <c r="AB81" i="1"/>
  <c r="AA81" i="1"/>
  <c r="Z81" i="1"/>
  <c r="T81" i="1"/>
  <c r="S81" i="1"/>
  <c r="R81" i="1"/>
  <c r="L81" i="1"/>
  <c r="K81" i="1"/>
  <c r="J81" i="1"/>
  <c r="D81" i="1"/>
  <c r="C81" i="1"/>
  <c r="BK80" i="1"/>
  <c r="BJ80" i="1"/>
  <c r="BI80" i="1"/>
  <c r="BH80" i="1"/>
  <c r="BG80" i="1"/>
  <c r="BF80" i="1"/>
  <c r="BE80" i="1"/>
  <c r="BE81" i="1" s="1"/>
  <c r="BD80" i="1"/>
  <c r="BC80" i="1"/>
  <c r="BB80" i="1"/>
  <c r="BA80" i="1"/>
  <c r="AZ80" i="1"/>
  <c r="AY80" i="1"/>
  <c r="AX80" i="1"/>
  <c r="AW80" i="1"/>
  <c r="AW81" i="1" s="1"/>
  <c r="AV80" i="1"/>
  <c r="AU80" i="1"/>
  <c r="AT80" i="1"/>
  <c r="AS80" i="1"/>
  <c r="AR80" i="1"/>
  <c r="AQ80" i="1"/>
  <c r="AP80" i="1"/>
  <c r="AO80" i="1"/>
  <c r="AO81" i="1" s="1"/>
  <c r="AN80" i="1"/>
  <c r="AM80" i="1"/>
  <c r="AL80" i="1"/>
  <c r="AK80" i="1"/>
  <c r="AJ80" i="1"/>
  <c r="AI80" i="1"/>
  <c r="AH80" i="1"/>
  <c r="AG80" i="1"/>
  <c r="AG81" i="1" s="1"/>
  <c r="AF80" i="1"/>
  <c r="AE80" i="1"/>
  <c r="AD80" i="1"/>
  <c r="AC80" i="1"/>
  <c r="AB80" i="1"/>
  <c r="AA80" i="1"/>
  <c r="Z80" i="1"/>
  <c r="Y80" i="1"/>
  <c r="Y81" i="1" s="1"/>
  <c r="X80" i="1"/>
  <c r="W80" i="1"/>
  <c r="V80" i="1"/>
  <c r="U80" i="1"/>
  <c r="T80" i="1"/>
  <c r="S80" i="1"/>
  <c r="R80" i="1"/>
  <c r="Q80" i="1"/>
  <c r="Q81" i="1" s="1"/>
  <c r="P80" i="1"/>
  <c r="O80" i="1"/>
  <c r="N80" i="1"/>
  <c r="M80" i="1"/>
  <c r="L80" i="1"/>
  <c r="K80" i="1"/>
  <c r="J80" i="1"/>
  <c r="I80" i="1"/>
  <c r="I81" i="1" s="1"/>
  <c r="H80" i="1"/>
  <c r="G80" i="1"/>
  <c r="F80" i="1"/>
  <c r="E80" i="1"/>
  <c r="D80" i="1"/>
  <c r="C80" i="1"/>
  <c r="BK79" i="1"/>
  <c r="BK77" i="1"/>
  <c r="BK81" i="1" s="1"/>
  <c r="BJ77" i="1"/>
  <c r="BJ81" i="1" s="1"/>
  <c r="BI77" i="1"/>
  <c r="BI81" i="1" s="1"/>
  <c r="BH77" i="1"/>
  <c r="BG77" i="1"/>
  <c r="BF77" i="1"/>
  <c r="BE77" i="1"/>
  <c r="BD77" i="1"/>
  <c r="BD81" i="1" s="1"/>
  <c r="BC77" i="1"/>
  <c r="BC81" i="1" s="1"/>
  <c r="BB77" i="1"/>
  <c r="BB81" i="1" s="1"/>
  <c r="BA77" i="1"/>
  <c r="BA81" i="1" s="1"/>
  <c r="AZ77" i="1"/>
  <c r="AY77" i="1"/>
  <c r="AX77" i="1"/>
  <c r="AW77" i="1"/>
  <c r="AV77" i="1"/>
  <c r="AV81" i="1" s="1"/>
  <c r="AU77" i="1"/>
  <c r="AU81" i="1" s="1"/>
  <c r="AT77" i="1"/>
  <c r="AT81" i="1" s="1"/>
  <c r="AS77" i="1"/>
  <c r="AS81" i="1" s="1"/>
  <c r="AR77" i="1"/>
  <c r="AQ77" i="1"/>
  <c r="AP77" i="1"/>
  <c r="AO77" i="1"/>
  <c r="AN77" i="1"/>
  <c r="AN81" i="1" s="1"/>
  <c r="AM77" i="1"/>
  <c r="AM81" i="1" s="1"/>
  <c r="AL77" i="1"/>
  <c r="AL81" i="1" s="1"/>
  <c r="AK77" i="1"/>
  <c r="AK81" i="1" s="1"/>
  <c r="AJ77" i="1"/>
  <c r="AI77" i="1"/>
  <c r="AH77" i="1"/>
  <c r="AG77" i="1"/>
  <c r="AF77" i="1"/>
  <c r="AF81" i="1" s="1"/>
  <c r="AE77" i="1"/>
  <c r="AE81" i="1" s="1"/>
  <c r="AD77" i="1"/>
  <c r="AD81" i="1" s="1"/>
  <c r="AC77" i="1"/>
  <c r="AC81" i="1" s="1"/>
  <c r="AB77" i="1"/>
  <c r="AA77" i="1"/>
  <c r="Z77" i="1"/>
  <c r="Y77" i="1"/>
  <c r="X77" i="1"/>
  <c r="X81" i="1" s="1"/>
  <c r="W77" i="1"/>
  <c r="W81" i="1" s="1"/>
  <c r="V77" i="1"/>
  <c r="V81" i="1" s="1"/>
  <c r="U77" i="1"/>
  <c r="U81" i="1" s="1"/>
  <c r="T77" i="1"/>
  <c r="S77" i="1"/>
  <c r="R77" i="1"/>
  <c r="Q77" i="1"/>
  <c r="P77" i="1"/>
  <c r="P81" i="1" s="1"/>
  <c r="O77" i="1"/>
  <c r="O81" i="1" s="1"/>
  <c r="N77" i="1"/>
  <c r="N81" i="1" s="1"/>
  <c r="M77" i="1"/>
  <c r="M81" i="1" s="1"/>
  <c r="L77" i="1"/>
  <c r="K77" i="1"/>
  <c r="J77" i="1"/>
  <c r="I77" i="1"/>
  <c r="H77" i="1"/>
  <c r="H81" i="1" s="1"/>
  <c r="G77" i="1"/>
  <c r="G81" i="1" s="1"/>
  <c r="F77" i="1"/>
  <c r="F81" i="1" s="1"/>
  <c r="E77" i="1"/>
  <c r="E81" i="1" s="1"/>
  <c r="D77" i="1"/>
  <c r="C77" i="1"/>
  <c r="BK76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H67" i="1"/>
  <c r="BG67" i="1"/>
  <c r="BF67" i="1"/>
  <c r="BE67" i="1"/>
  <c r="AZ67" i="1"/>
  <c r="AY67" i="1"/>
  <c r="AX67" i="1"/>
  <c r="AW67" i="1"/>
  <c r="AR67" i="1"/>
  <c r="AQ67" i="1"/>
  <c r="AP67" i="1"/>
  <c r="AO67" i="1"/>
  <c r="AJ67" i="1"/>
  <c r="AI67" i="1"/>
  <c r="AH67" i="1"/>
  <c r="AG67" i="1"/>
  <c r="AB67" i="1"/>
  <c r="AA67" i="1"/>
  <c r="Z67" i="1"/>
  <c r="Y67" i="1"/>
  <c r="T67" i="1"/>
  <c r="S67" i="1"/>
  <c r="R67" i="1"/>
  <c r="Q67" i="1"/>
  <c r="L67" i="1"/>
  <c r="K67" i="1"/>
  <c r="J67" i="1"/>
  <c r="I67" i="1"/>
  <c r="D67" i="1"/>
  <c r="C67" i="1"/>
  <c r="BJ66" i="1"/>
  <c r="BI66" i="1"/>
  <c r="BH66" i="1"/>
  <c r="BG66" i="1"/>
  <c r="BF66" i="1"/>
  <c r="BE66" i="1"/>
  <c r="BD66" i="1"/>
  <c r="BC66" i="1"/>
  <c r="BB66" i="1"/>
  <c r="BA66" i="1"/>
  <c r="BA67" i="1" s="1"/>
  <c r="AZ66" i="1"/>
  <c r="AY66" i="1"/>
  <c r="AX66" i="1"/>
  <c r="AW66" i="1"/>
  <c r="AV66" i="1"/>
  <c r="AV67" i="1" s="1"/>
  <c r="AU66" i="1"/>
  <c r="AT66" i="1"/>
  <c r="AS66" i="1"/>
  <c r="AR66" i="1"/>
  <c r="AQ66" i="1"/>
  <c r="AP66" i="1"/>
  <c r="AO66" i="1"/>
  <c r="AN66" i="1"/>
  <c r="AM66" i="1"/>
  <c r="AL66" i="1"/>
  <c r="AL67" i="1" s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W67" i="1" s="1"/>
  <c r="V66" i="1"/>
  <c r="U66" i="1"/>
  <c r="T66" i="1"/>
  <c r="S66" i="1"/>
  <c r="R66" i="1"/>
  <c r="Q66" i="1"/>
  <c r="P66" i="1"/>
  <c r="O66" i="1"/>
  <c r="N66" i="1"/>
  <c r="M66" i="1"/>
  <c r="M67" i="1" s="1"/>
  <c r="L66" i="1"/>
  <c r="K66" i="1"/>
  <c r="J66" i="1"/>
  <c r="I66" i="1"/>
  <c r="H66" i="1"/>
  <c r="H67" i="1" s="1"/>
  <c r="G66" i="1"/>
  <c r="F66" i="1"/>
  <c r="E66" i="1"/>
  <c r="D66" i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44" i="1"/>
  <c r="BK67" i="1" s="1"/>
  <c r="BJ44" i="1"/>
  <c r="BJ67" i="1" s="1"/>
  <c r="BI44" i="1"/>
  <c r="BI67" i="1" s="1"/>
  <c r="BH44" i="1"/>
  <c r="BG44" i="1"/>
  <c r="BF44" i="1"/>
  <c r="BE44" i="1"/>
  <c r="BD44" i="1"/>
  <c r="BD67" i="1" s="1"/>
  <c r="BC44" i="1"/>
  <c r="BC67" i="1" s="1"/>
  <c r="BB44" i="1"/>
  <c r="BB67" i="1" s="1"/>
  <c r="BA44" i="1"/>
  <c r="AZ44" i="1"/>
  <c r="AY44" i="1"/>
  <c r="AX44" i="1"/>
  <c r="AW44" i="1"/>
  <c r="AV44" i="1"/>
  <c r="AU44" i="1"/>
  <c r="AU67" i="1" s="1"/>
  <c r="AT44" i="1"/>
  <c r="AT67" i="1" s="1"/>
  <c r="AS44" i="1"/>
  <c r="AS67" i="1" s="1"/>
  <c r="AR44" i="1"/>
  <c r="AQ44" i="1"/>
  <c r="AP44" i="1"/>
  <c r="AO44" i="1"/>
  <c r="AN44" i="1"/>
  <c r="AN67" i="1" s="1"/>
  <c r="AM44" i="1"/>
  <c r="AM67" i="1" s="1"/>
  <c r="AL44" i="1"/>
  <c r="AK44" i="1"/>
  <c r="AK67" i="1" s="1"/>
  <c r="AJ44" i="1"/>
  <c r="AI44" i="1"/>
  <c r="AH44" i="1"/>
  <c r="AG44" i="1"/>
  <c r="AF44" i="1"/>
  <c r="AF67" i="1" s="1"/>
  <c r="AE44" i="1"/>
  <c r="AE67" i="1" s="1"/>
  <c r="AD44" i="1"/>
  <c r="AD67" i="1" s="1"/>
  <c r="AC44" i="1"/>
  <c r="AC67" i="1" s="1"/>
  <c r="AB44" i="1"/>
  <c r="AA44" i="1"/>
  <c r="Z44" i="1"/>
  <c r="Y44" i="1"/>
  <c r="X44" i="1"/>
  <c r="X67" i="1" s="1"/>
  <c r="W44" i="1"/>
  <c r="V44" i="1"/>
  <c r="V67" i="1" s="1"/>
  <c r="U44" i="1"/>
  <c r="U67" i="1" s="1"/>
  <c r="T44" i="1"/>
  <c r="S44" i="1"/>
  <c r="R44" i="1"/>
  <c r="Q44" i="1"/>
  <c r="P44" i="1"/>
  <c r="P67" i="1" s="1"/>
  <c r="O44" i="1"/>
  <c r="O67" i="1" s="1"/>
  <c r="N44" i="1"/>
  <c r="N67" i="1" s="1"/>
  <c r="M44" i="1"/>
  <c r="L44" i="1"/>
  <c r="K44" i="1"/>
  <c r="J44" i="1"/>
  <c r="I44" i="1"/>
  <c r="H44" i="1"/>
  <c r="G44" i="1"/>
  <c r="G67" i="1" s="1"/>
  <c r="F44" i="1"/>
  <c r="F67" i="1" s="1"/>
  <c r="E44" i="1"/>
  <c r="E67" i="1" s="1"/>
  <c r="D44" i="1"/>
  <c r="C44" i="1"/>
  <c r="BK43" i="1"/>
  <c r="BK42" i="1"/>
  <c r="BJ37" i="1"/>
  <c r="BI37" i="1"/>
  <c r="BI38" i="1" s="1"/>
  <c r="BH37" i="1"/>
  <c r="BH38" i="1" s="1"/>
  <c r="BH91" i="1" s="1"/>
  <c r="BG37" i="1"/>
  <c r="BG38" i="1" s="1"/>
  <c r="BG91" i="1" s="1"/>
  <c r="BF37" i="1"/>
  <c r="BF38" i="1" s="1"/>
  <c r="BF91" i="1" s="1"/>
  <c r="BE37" i="1"/>
  <c r="BD37" i="1"/>
  <c r="BC37" i="1"/>
  <c r="BB37" i="1"/>
  <c r="BA37" i="1"/>
  <c r="BA38" i="1" s="1"/>
  <c r="AZ37" i="1"/>
  <c r="AZ38" i="1" s="1"/>
  <c r="AZ91" i="1" s="1"/>
  <c r="AY37" i="1"/>
  <c r="AY38" i="1" s="1"/>
  <c r="AY91" i="1" s="1"/>
  <c r="AX37" i="1"/>
  <c r="AX38" i="1" s="1"/>
  <c r="AX91" i="1" s="1"/>
  <c r="AW37" i="1"/>
  <c r="AV37" i="1"/>
  <c r="AU37" i="1"/>
  <c r="AT37" i="1"/>
  <c r="AS37" i="1"/>
  <c r="AS38" i="1" s="1"/>
  <c r="AR37" i="1"/>
  <c r="AR38" i="1" s="1"/>
  <c r="AR91" i="1" s="1"/>
  <c r="AQ37" i="1"/>
  <c r="AQ38" i="1" s="1"/>
  <c r="AQ91" i="1" s="1"/>
  <c r="AP37" i="1"/>
  <c r="AP38" i="1" s="1"/>
  <c r="AP91" i="1" s="1"/>
  <c r="AO37" i="1"/>
  <c r="AN37" i="1"/>
  <c r="AM37" i="1"/>
  <c r="AL37" i="1"/>
  <c r="AK37" i="1"/>
  <c r="AK38" i="1" s="1"/>
  <c r="AJ37" i="1"/>
  <c r="AJ38" i="1" s="1"/>
  <c r="AJ91" i="1" s="1"/>
  <c r="AI37" i="1"/>
  <c r="AI38" i="1" s="1"/>
  <c r="AI91" i="1" s="1"/>
  <c r="AH37" i="1"/>
  <c r="AH38" i="1" s="1"/>
  <c r="AH91" i="1" s="1"/>
  <c r="AG37" i="1"/>
  <c r="AF37" i="1"/>
  <c r="AE37" i="1"/>
  <c r="AD37" i="1"/>
  <c r="AC37" i="1"/>
  <c r="AC38" i="1" s="1"/>
  <c r="AB37" i="1"/>
  <c r="AB38" i="1" s="1"/>
  <c r="AB91" i="1" s="1"/>
  <c r="AA37" i="1"/>
  <c r="AA38" i="1" s="1"/>
  <c r="AA91" i="1" s="1"/>
  <c r="Z37" i="1"/>
  <c r="Z38" i="1" s="1"/>
  <c r="Z91" i="1" s="1"/>
  <c r="Y37" i="1"/>
  <c r="X37" i="1"/>
  <c r="W37" i="1"/>
  <c r="V37" i="1"/>
  <c r="U37" i="1"/>
  <c r="U38" i="1" s="1"/>
  <c r="T37" i="1"/>
  <c r="T38" i="1" s="1"/>
  <c r="T91" i="1" s="1"/>
  <c r="S37" i="1"/>
  <c r="S38" i="1" s="1"/>
  <c r="S91" i="1" s="1"/>
  <c r="R37" i="1"/>
  <c r="R38" i="1" s="1"/>
  <c r="R91" i="1" s="1"/>
  <c r="Q37" i="1"/>
  <c r="P37" i="1"/>
  <c r="O37" i="1"/>
  <c r="N37" i="1"/>
  <c r="M37" i="1"/>
  <c r="M38" i="1" s="1"/>
  <c r="L37" i="1"/>
  <c r="L38" i="1" s="1"/>
  <c r="L91" i="1" s="1"/>
  <c r="K37" i="1"/>
  <c r="K38" i="1" s="1"/>
  <c r="K91" i="1" s="1"/>
  <c r="J37" i="1"/>
  <c r="J38" i="1" s="1"/>
  <c r="J91" i="1" s="1"/>
  <c r="I37" i="1"/>
  <c r="H37" i="1"/>
  <c r="G37" i="1"/>
  <c r="F37" i="1"/>
  <c r="E37" i="1"/>
  <c r="E38" i="1" s="1"/>
  <c r="D37" i="1"/>
  <c r="D38" i="1" s="1"/>
  <c r="D91" i="1" s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J20" i="1"/>
  <c r="BI20" i="1"/>
  <c r="BH20" i="1"/>
  <c r="BG20" i="1"/>
  <c r="BF20" i="1"/>
  <c r="BE20" i="1"/>
  <c r="BE38" i="1" s="1"/>
  <c r="BE91" i="1" s="1"/>
  <c r="BD20" i="1"/>
  <c r="BC20" i="1"/>
  <c r="BB20" i="1"/>
  <c r="BA20" i="1"/>
  <c r="AZ20" i="1"/>
  <c r="AY20" i="1"/>
  <c r="AX20" i="1"/>
  <c r="AW20" i="1"/>
  <c r="AW38" i="1" s="1"/>
  <c r="AW91" i="1" s="1"/>
  <c r="AV20" i="1"/>
  <c r="AU20" i="1"/>
  <c r="AT20" i="1"/>
  <c r="AS20" i="1"/>
  <c r="AR20" i="1"/>
  <c r="AQ20" i="1"/>
  <c r="AP20" i="1"/>
  <c r="AO20" i="1"/>
  <c r="AO38" i="1" s="1"/>
  <c r="AO91" i="1" s="1"/>
  <c r="AN20" i="1"/>
  <c r="AM20" i="1"/>
  <c r="AL20" i="1"/>
  <c r="AK20" i="1"/>
  <c r="AJ20" i="1"/>
  <c r="AI20" i="1"/>
  <c r="AH20" i="1"/>
  <c r="AG20" i="1"/>
  <c r="AG38" i="1" s="1"/>
  <c r="AG91" i="1" s="1"/>
  <c r="AF20" i="1"/>
  <c r="AE20" i="1"/>
  <c r="AD20" i="1"/>
  <c r="AC20" i="1"/>
  <c r="AB20" i="1"/>
  <c r="AA20" i="1"/>
  <c r="Z20" i="1"/>
  <c r="Y20" i="1"/>
  <c r="Y38" i="1" s="1"/>
  <c r="Y91" i="1" s="1"/>
  <c r="X20" i="1"/>
  <c r="W20" i="1"/>
  <c r="V20" i="1"/>
  <c r="U20" i="1"/>
  <c r="T20" i="1"/>
  <c r="S20" i="1"/>
  <c r="R20" i="1"/>
  <c r="Q20" i="1"/>
  <c r="Q38" i="1" s="1"/>
  <c r="Q91" i="1" s="1"/>
  <c r="P20" i="1"/>
  <c r="O20" i="1"/>
  <c r="N20" i="1"/>
  <c r="M20" i="1"/>
  <c r="L20" i="1"/>
  <c r="K20" i="1"/>
  <c r="J20" i="1"/>
  <c r="I20" i="1"/>
  <c r="I38" i="1" s="1"/>
  <c r="I91" i="1" s="1"/>
  <c r="H20" i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D38" i="1" s="1"/>
  <c r="BD91" i="1" s="1"/>
  <c r="BC17" i="1"/>
  <c r="BB17" i="1"/>
  <c r="BA17" i="1"/>
  <c r="AZ17" i="1"/>
  <c r="AY17" i="1"/>
  <c r="AX17" i="1"/>
  <c r="AW17" i="1"/>
  <c r="AV17" i="1"/>
  <c r="AV38" i="1" s="1"/>
  <c r="AV91" i="1" s="1"/>
  <c r="AU17" i="1"/>
  <c r="AT17" i="1"/>
  <c r="AS17" i="1"/>
  <c r="AR17" i="1"/>
  <c r="AQ17" i="1"/>
  <c r="AP17" i="1"/>
  <c r="AO17" i="1"/>
  <c r="AN17" i="1"/>
  <c r="AN38" i="1" s="1"/>
  <c r="AN91" i="1" s="1"/>
  <c r="AM17" i="1"/>
  <c r="AL17" i="1"/>
  <c r="AK17" i="1"/>
  <c r="AJ17" i="1"/>
  <c r="AI17" i="1"/>
  <c r="AH17" i="1"/>
  <c r="AG17" i="1"/>
  <c r="AF17" i="1"/>
  <c r="AF38" i="1" s="1"/>
  <c r="AF91" i="1" s="1"/>
  <c r="AE17" i="1"/>
  <c r="AD17" i="1"/>
  <c r="AC17" i="1"/>
  <c r="AB17" i="1"/>
  <c r="AA17" i="1"/>
  <c r="Z17" i="1"/>
  <c r="Y17" i="1"/>
  <c r="X17" i="1"/>
  <c r="X38" i="1" s="1"/>
  <c r="X91" i="1" s="1"/>
  <c r="W17" i="1"/>
  <c r="V17" i="1"/>
  <c r="U17" i="1"/>
  <c r="T17" i="1"/>
  <c r="S17" i="1"/>
  <c r="R17" i="1"/>
  <c r="Q17" i="1"/>
  <c r="P17" i="1"/>
  <c r="P38" i="1" s="1"/>
  <c r="P91" i="1" s="1"/>
  <c r="O17" i="1"/>
  <c r="N17" i="1"/>
  <c r="M17" i="1"/>
  <c r="L17" i="1"/>
  <c r="K17" i="1"/>
  <c r="J17" i="1"/>
  <c r="I17" i="1"/>
  <c r="H17" i="1"/>
  <c r="H38" i="1" s="1"/>
  <c r="H91" i="1" s="1"/>
  <c r="G17" i="1"/>
  <c r="F17" i="1"/>
  <c r="E17" i="1"/>
  <c r="D17" i="1"/>
  <c r="C17" i="1"/>
  <c r="BK16" i="1"/>
  <c r="BK17" i="1" s="1"/>
  <c r="BK14" i="1"/>
  <c r="BJ14" i="1"/>
  <c r="BJ38" i="1" s="1"/>
  <c r="BI14" i="1"/>
  <c r="BH14" i="1"/>
  <c r="BG14" i="1"/>
  <c r="BF14" i="1"/>
  <c r="BE14" i="1"/>
  <c r="BD14" i="1"/>
  <c r="BC14" i="1"/>
  <c r="BC38" i="1" s="1"/>
  <c r="BB14" i="1"/>
  <c r="BB38" i="1" s="1"/>
  <c r="BA14" i="1"/>
  <c r="AZ14" i="1"/>
  <c r="AY14" i="1"/>
  <c r="AX14" i="1"/>
  <c r="AW14" i="1"/>
  <c r="AV14" i="1"/>
  <c r="AU14" i="1"/>
  <c r="AU38" i="1" s="1"/>
  <c r="AT14" i="1"/>
  <c r="AT38" i="1" s="1"/>
  <c r="AS14" i="1"/>
  <c r="AR14" i="1"/>
  <c r="AQ14" i="1"/>
  <c r="AP14" i="1"/>
  <c r="AO14" i="1"/>
  <c r="AN14" i="1"/>
  <c r="AM14" i="1"/>
  <c r="AM38" i="1" s="1"/>
  <c r="AL14" i="1"/>
  <c r="AL38" i="1" s="1"/>
  <c r="AL91" i="1" s="1"/>
  <c r="AK14" i="1"/>
  <c r="AJ14" i="1"/>
  <c r="AI14" i="1"/>
  <c r="AH14" i="1"/>
  <c r="AG14" i="1"/>
  <c r="AF14" i="1"/>
  <c r="AE14" i="1"/>
  <c r="AE38" i="1" s="1"/>
  <c r="AD14" i="1"/>
  <c r="AD38" i="1" s="1"/>
  <c r="AC14" i="1"/>
  <c r="AB14" i="1"/>
  <c r="AA14" i="1"/>
  <c r="Z14" i="1"/>
  <c r="Y14" i="1"/>
  <c r="X14" i="1"/>
  <c r="W14" i="1"/>
  <c r="W38" i="1" s="1"/>
  <c r="W91" i="1" s="1"/>
  <c r="V14" i="1"/>
  <c r="V38" i="1" s="1"/>
  <c r="U14" i="1"/>
  <c r="T14" i="1"/>
  <c r="S14" i="1"/>
  <c r="R14" i="1"/>
  <c r="Q14" i="1"/>
  <c r="P14" i="1"/>
  <c r="O14" i="1"/>
  <c r="O38" i="1" s="1"/>
  <c r="N14" i="1"/>
  <c r="N38" i="1" s="1"/>
  <c r="M14" i="1"/>
  <c r="L14" i="1"/>
  <c r="K14" i="1"/>
  <c r="J14" i="1"/>
  <c r="I14" i="1"/>
  <c r="H14" i="1"/>
  <c r="G14" i="1"/>
  <c r="G38" i="1" s="1"/>
  <c r="F14" i="1"/>
  <c r="F38" i="1" s="1"/>
  <c r="E14" i="1"/>
  <c r="D14" i="1"/>
  <c r="C14" i="1"/>
  <c r="BK13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F91" i="1" l="1"/>
  <c r="N91" i="1"/>
  <c r="V91" i="1"/>
  <c r="AD91" i="1"/>
  <c r="AT91" i="1"/>
  <c r="BJ91" i="1"/>
  <c r="E91" i="1"/>
  <c r="M91" i="1"/>
  <c r="AC91" i="1"/>
  <c r="AK91" i="1"/>
  <c r="BI91" i="1"/>
  <c r="G91" i="1"/>
  <c r="O91" i="1"/>
  <c r="AE91" i="1"/>
  <c r="AM91" i="1"/>
  <c r="AU91" i="1"/>
  <c r="BC91" i="1"/>
  <c r="BB91" i="1"/>
  <c r="U91" i="1"/>
  <c r="BA91" i="1"/>
  <c r="BK38" i="1"/>
  <c r="BK91" i="1" s="1"/>
  <c r="AS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<sst xmlns="http://schemas.openxmlformats.org/spreadsheetml/2006/main" count="179" uniqueCount="142">
  <si>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</si>
  <si>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</si>
  <si>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</si>
  <si>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</si>
  <si>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</si>
  <si>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</si>
  <si>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</si>
  <si>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</si>
  <si>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</si>
  <si>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</si>
  <si>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</si>
  <si>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</si>
  <si>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</si>
  <si>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</si>
  <si>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</si>
  <si>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</si>
  <si>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</si>
  <si>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</si>
  <si>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</si>
  <si>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</si>
  <si>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</si>
  <si>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</si>
  <si>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</si>
  <si>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</si>
  <si>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</si>
  <si>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</si>
  <si>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</si>
  <si>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</si>
  <si>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</si>
  <si>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</si>
  <si>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</si>
  <si>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</si>
  <si>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</si>
  <si>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</si>
  <si>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</si>
  <si>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</si>
  <si>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</si>
  <si>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</si>
  <si>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</si>
  <si>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</si>
  <si>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</si>
  <si>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</si>
  <si>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</si>
  <si>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</si>
  <si>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</si>
  <si>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</si>
  <si>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</si>
  <si>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</si>
  <si>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</si>
  <si>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</si>
  <si>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</si>
  <si>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</si>
  <si>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</si>
  <si>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</si>
  <si>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</si>
  <si>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</si>
  <si>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</si>
  <si>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</si>
  <si>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</si>
  <si>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</si>
  <si>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</si>
  <si>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</si>
  <si>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</si>
  <si>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</si>
  <si>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</si>
  <si>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</si>
  <si>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</si>
  <si>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</si>
  <si>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</si>
  <si>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</si>
  <si>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</si>
  <si>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</si>
  <si>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</si>
  <si>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</si>
  <si>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</si>
  <si>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</si>
  <si>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</si>
  <si>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</si>
  <si>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</si>
  <si>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</si>
  <si>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</si>
  <si>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</si>
  <si>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</si>
  <si>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</si>
  <si>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</si>
  <si>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</si>
  <si>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</si>
  <si>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</si>
  <si>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</si>
  <si>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</si>
  <si>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</si>
  <si>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</si>
  <si>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</si>
  <si>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</si>
  <si>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</si>
  <si>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</si>
  <si>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</si>
  <si>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</si>
  <si>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</si>
  <si>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</si>
  <si>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</si>
  <si>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</si>
  <si>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</si>
  <si>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</si>
  <si>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</si>
  <si>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</si>
  <si>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</si>
  <si>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</si>
  <si>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</si>
  <si>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</si>
  <si>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</si>
  <si>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</si>
  <si>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</si>
  <si>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</si>
  <si>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</si>
  <si>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</si>
  <si>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</si>
  <si>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</si>
  <si>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</si>
  <si>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</si>
  <si>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</si>
  <si>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</si>
  <si>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</si>
  <si>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</si>
  <si>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</si>
  <si>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</si>
  <si>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</si>
  <si>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</si>
  <si>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</si>
  <si>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</si>
  <si>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</si>
  <si>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</si>
  <si>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</si>
  <si>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</si>
  <si>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</si>
  <si>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</si>
  <si>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</si>
  <si>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</si>
  <si>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</si>
  <si>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</si>
  <si>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</si>
  <si>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Nov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</si>
</sst>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" fontId="7" fillId="0" borderId="0" xfId="0" applyNumberFormat="1" applyFont="1"/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1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86" t="s">
        <v>0</v>
      </c>
      <c r="B1" s="88" t="s">
        <v>1</v>
      </c>
      <c r="C1" s="96" t="s">
        <v>141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8"/>
    </row>
    <row r="2" spans="1:63" s="1" customFormat="1" ht="15.75" customHeight="1" thickBot="1" x14ac:dyDescent="0.4">
      <c r="A2" s="87"/>
      <c r="B2" s="89"/>
      <c r="C2" s="96" t="s">
        <v>2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  <c r="W2" s="96" t="s">
        <v>3</v>
      </c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8"/>
      <c r="AQ2" s="96" t="s">
        <v>4</v>
      </c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8"/>
      <c r="BK2" s="102" t="s">
        <v>5</v>
      </c>
    </row>
    <row r="3" spans="1:63" s="2" customFormat="1" ht="15.75" customHeight="1" thickBot="1" x14ac:dyDescent="0.4">
      <c r="A3" s="87"/>
      <c r="B3" s="89"/>
      <c r="C3" s="90" t="s">
        <v>6</v>
      </c>
      <c r="D3" s="91"/>
      <c r="E3" s="91"/>
      <c r="F3" s="91"/>
      <c r="G3" s="91"/>
      <c r="H3" s="91"/>
      <c r="I3" s="91"/>
      <c r="J3" s="91"/>
      <c r="K3" s="91"/>
      <c r="L3" s="92"/>
      <c r="M3" s="90" t="s">
        <v>7</v>
      </c>
      <c r="N3" s="91"/>
      <c r="O3" s="91"/>
      <c r="P3" s="91"/>
      <c r="Q3" s="91"/>
      <c r="R3" s="91"/>
      <c r="S3" s="91"/>
      <c r="T3" s="91"/>
      <c r="U3" s="91"/>
      <c r="V3" s="92"/>
      <c r="W3" s="90" t="s">
        <v>6</v>
      </c>
      <c r="X3" s="91"/>
      <c r="Y3" s="91"/>
      <c r="Z3" s="91"/>
      <c r="AA3" s="91"/>
      <c r="AB3" s="91"/>
      <c r="AC3" s="91"/>
      <c r="AD3" s="91"/>
      <c r="AE3" s="91"/>
      <c r="AF3" s="92"/>
      <c r="AG3" s="90" t="s">
        <v>7</v>
      </c>
      <c r="AH3" s="91"/>
      <c r="AI3" s="91"/>
      <c r="AJ3" s="91"/>
      <c r="AK3" s="91"/>
      <c r="AL3" s="91"/>
      <c r="AM3" s="91"/>
      <c r="AN3" s="91"/>
      <c r="AO3" s="91"/>
      <c r="AP3" s="92"/>
      <c r="AQ3" s="90" t="s">
        <v>6</v>
      </c>
      <c r="AR3" s="91"/>
      <c r="AS3" s="91"/>
      <c r="AT3" s="91"/>
      <c r="AU3" s="91"/>
      <c r="AV3" s="91"/>
      <c r="AW3" s="91"/>
      <c r="AX3" s="91"/>
      <c r="AY3" s="91"/>
      <c r="AZ3" s="92"/>
      <c r="BA3" s="90" t="s">
        <v>7</v>
      </c>
      <c r="BB3" s="91"/>
      <c r="BC3" s="91"/>
      <c r="BD3" s="91"/>
      <c r="BE3" s="91"/>
      <c r="BF3" s="91"/>
      <c r="BG3" s="91"/>
      <c r="BH3" s="91"/>
      <c r="BI3" s="91"/>
      <c r="BJ3" s="92"/>
      <c r="BK3" s="103"/>
    </row>
    <row r="4" spans="1:63" s="2" customFormat="1" ht="15" customHeight="1" x14ac:dyDescent="0.35">
      <c r="A4" s="87"/>
      <c r="B4" s="89"/>
      <c r="C4" s="99" t="s">
        <v>8</v>
      </c>
      <c r="D4" s="100"/>
      <c r="E4" s="100"/>
      <c r="F4" s="100"/>
      <c r="G4" s="101"/>
      <c r="H4" s="93" t="s">
        <v>9</v>
      </c>
      <c r="I4" s="94"/>
      <c r="J4" s="94"/>
      <c r="K4" s="94"/>
      <c r="L4" s="95"/>
      <c r="M4" s="99" t="s">
        <v>8</v>
      </c>
      <c r="N4" s="100"/>
      <c r="O4" s="100"/>
      <c r="P4" s="100"/>
      <c r="Q4" s="101"/>
      <c r="R4" s="93" t="s">
        <v>9</v>
      </c>
      <c r="S4" s="94"/>
      <c r="T4" s="94"/>
      <c r="U4" s="94"/>
      <c r="V4" s="95"/>
      <c r="W4" s="99" t="s">
        <v>8</v>
      </c>
      <c r="X4" s="100"/>
      <c r="Y4" s="100"/>
      <c r="Z4" s="100"/>
      <c r="AA4" s="101"/>
      <c r="AB4" s="93" t="s">
        <v>9</v>
      </c>
      <c r="AC4" s="94"/>
      <c r="AD4" s="94"/>
      <c r="AE4" s="94"/>
      <c r="AF4" s="95"/>
      <c r="AG4" s="99" t="s">
        <v>8</v>
      </c>
      <c r="AH4" s="100"/>
      <c r="AI4" s="100"/>
      <c r="AJ4" s="100"/>
      <c r="AK4" s="101"/>
      <c r="AL4" s="93" t="s">
        <v>9</v>
      </c>
      <c r="AM4" s="94"/>
      <c r="AN4" s="94"/>
      <c r="AO4" s="94"/>
      <c r="AP4" s="95"/>
      <c r="AQ4" s="99" t="s">
        <v>8</v>
      </c>
      <c r="AR4" s="100"/>
      <c r="AS4" s="100"/>
      <c r="AT4" s="100"/>
      <c r="AU4" s="101"/>
      <c r="AV4" s="93" t="s">
        <v>9</v>
      </c>
      <c r="AW4" s="94"/>
      <c r="AX4" s="94"/>
      <c r="AY4" s="94"/>
      <c r="AZ4" s="95"/>
      <c r="BA4" s="99" t="s">
        <v>8</v>
      </c>
      <c r="BB4" s="100"/>
      <c r="BC4" s="100"/>
      <c r="BD4" s="100"/>
      <c r="BE4" s="101"/>
      <c r="BF4" s="93" t="s">
        <v>9</v>
      </c>
      <c r="BG4" s="94"/>
      <c r="BH4" s="94"/>
      <c r="BI4" s="94"/>
      <c r="BJ4" s="95"/>
      <c r="BK4" s="103"/>
    </row>
    <row r="5" spans="1:63" s="2" customFormat="1" ht="15" customHeight="1" x14ac:dyDescent="0.35">
      <c r="A5" s="87"/>
      <c r="B5" s="89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4"/>
    </row>
    <row r="6" spans="1:63" ht="13" x14ac:dyDescent="0.3">
      <c r="A6" s="10" t="s">
        <v>10</v>
      </c>
      <c r="B6" s="39" t="s">
        <v>11</v>
      </c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7"/>
    </row>
    <row r="7" spans="1:63" ht="14.5" x14ac:dyDescent="0.35">
      <c r="A7" s="10" t="s">
        <v>12</v>
      </c>
      <c r="B7" s="40" t="s">
        <v>13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7"/>
    </row>
    <row r="8" spans="1:63" ht="14.5" x14ac:dyDescent="0.35">
      <c r="A8" s="10"/>
      <c r="B8" s="41" t="s">
        <v>14</v>
      </c>
      <c r="C8" s="11">
        <v>0</v>
      </c>
      <c r="D8" s="11">
        <v>384.52701793400001</v>
      </c>
      <c r="E8" s="11">
        <v>0</v>
      </c>
      <c r="F8" s="11">
        <v>0</v>
      </c>
      <c r="G8" s="11">
        <v>0</v>
      </c>
      <c r="H8" s="11">
        <v>36.428049831000003</v>
      </c>
      <c r="I8" s="11">
        <v>12847.198686236999</v>
      </c>
      <c r="J8" s="11">
        <v>1664.1717980430001</v>
      </c>
      <c r="K8" s="11">
        <v>0</v>
      </c>
      <c r="L8" s="11">
        <v>199.16949318299999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15.768417079000001</v>
      </c>
      <c r="S8" s="11">
        <v>722.79931763399998</v>
      </c>
      <c r="T8" s="11">
        <v>23.546524762000001</v>
      </c>
      <c r="U8" s="11">
        <v>0</v>
      </c>
      <c r="V8" s="11">
        <v>19.581554357000002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3.114436344</v>
      </c>
      <c r="AC8" s="11">
        <v>62.022822357000003</v>
      </c>
      <c r="AD8" s="11">
        <v>0</v>
      </c>
      <c r="AE8" s="11">
        <v>0</v>
      </c>
      <c r="AF8" s="11">
        <v>188.205604929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0.18788528199999999</v>
      </c>
      <c r="AM8" s="11">
        <v>0</v>
      </c>
      <c r="AN8" s="11">
        <v>0</v>
      </c>
      <c r="AO8" s="11">
        <v>0</v>
      </c>
      <c r="AP8" s="11">
        <v>4.5595960260000004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49.115470821999999</v>
      </c>
      <c r="AW8" s="11">
        <v>651.78548379899996</v>
      </c>
      <c r="AX8" s="11">
        <v>0</v>
      </c>
      <c r="AY8" s="11">
        <v>0</v>
      </c>
      <c r="AZ8" s="11">
        <v>214.094164116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17.525943534</v>
      </c>
      <c r="BG8" s="11">
        <v>3.5291948620000002</v>
      </c>
      <c r="BH8" s="11">
        <v>7.3336552770000001</v>
      </c>
      <c r="BI8" s="11">
        <v>0</v>
      </c>
      <c r="BJ8" s="11">
        <v>39.024224724</v>
      </c>
      <c r="BK8" s="12">
        <f>SUM(C8:BJ8)</f>
        <v>17153.689341132002</v>
      </c>
    </row>
    <row r="9" spans="1:63" ht="14.5" x14ac:dyDescent="0.35">
      <c r="A9" s="10"/>
      <c r="B9" s="41" t="s">
        <v>15</v>
      </c>
      <c r="C9" s="11">
        <v>0</v>
      </c>
      <c r="D9" s="11">
        <v>317.80573855099999</v>
      </c>
      <c r="E9" s="11">
        <v>0</v>
      </c>
      <c r="F9" s="11">
        <v>0</v>
      </c>
      <c r="G9" s="11">
        <v>0</v>
      </c>
      <c r="H9" s="11">
        <v>20.287715000999999</v>
      </c>
      <c r="I9" s="11">
        <v>3804.3057254579999</v>
      </c>
      <c r="J9" s="11">
        <v>888.08779634300004</v>
      </c>
      <c r="K9" s="11">
        <v>0</v>
      </c>
      <c r="L9" s="11">
        <v>55.939874863999997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8.5471755740000006</v>
      </c>
      <c r="S9" s="11">
        <v>174.14089402900001</v>
      </c>
      <c r="T9" s="11">
        <v>0</v>
      </c>
      <c r="U9" s="11">
        <v>0</v>
      </c>
      <c r="V9" s="11">
        <v>54.855420604999999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0.13950533000000001</v>
      </c>
      <c r="AC9" s="11">
        <v>21.166222955999999</v>
      </c>
      <c r="AD9" s="11">
        <v>0</v>
      </c>
      <c r="AE9" s="11">
        <v>0</v>
      </c>
      <c r="AF9" s="11">
        <v>45.964414278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0.60789949899999995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12.301807289999999</v>
      </c>
      <c r="AW9" s="11">
        <v>169.09392873900001</v>
      </c>
      <c r="AX9" s="11">
        <v>0.32006400899999998</v>
      </c>
      <c r="AY9" s="11">
        <v>0</v>
      </c>
      <c r="AZ9" s="11">
        <v>72.978920821000003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6.407702252</v>
      </c>
      <c r="BG9" s="11">
        <v>2.4837566839999998</v>
      </c>
      <c r="BH9" s="11">
        <v>9.4972040000000004E-3</v>
      </c>
      <c r="BI9" s="11">
        <v>0</v>
      </c>
      <c r="BJ9" s="11">
        <v>9.4033679320000001</v>
      </c>
      <c r="BK9" s="12">
        <f>SUM(C9:BJ9)</f>
        <v>5664.8474274190003</v>
      </c>
    </row>
    <row r="10" spans="1:63" ht="14.5" x14ac:dyDescent="0.35">
      <c r="A10" s="10"/>
      <c r="B10" s="41" t="s">
        <v>16</v>
      </c>
      <c r="C10" s="11">
        <v>0</v>
      </c>
      <c r="D10" s="11">
        <v>20.031940029000001</v>
      </c>
      <c r="E10" s="11">
        <v>0</v>
      </c>
      <c r="F10" s="11">
        <v>0</v>
      </c>
      <c r="G10" s="11">
        <v>0</v>
      </c>
      <c r="H10" s="11">
        <v>2.3366008800000002</v>
      </c>
      <c r="I10" s="11">
        <v>3124.4350727790002</v>
      </c>
      <c r="J10" s="11">
        <v>2.5781951520000002</v>
      </c>
      <c r="K10" s="11">
        <v>0</v>
      </c>
      <c r="L10" s="11">
        <v>18.678030145000001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1.095143647</v>
      </c>
      <c r="S10" s="11">
        <v>193.901951817</v>
      </c>
      <c r="T10" s="11">
        <v>0</v>
      </c>
      <c r="U10" s="11">
        <v>0</v>
      </c>
      <c r="V10" s="11">
        <v>2.1140588089999999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0.117781632</v>
      </c>
      <c r="AC10" s="11">
        <v>0.75501963900000002</v>
      </c>
      <c r="AD10" s="11">
        <v>0</v>
      </c>
      <c r="AE10" s="11">
        <v>0</v>
      </c>
      <c r="AF10" s="11">
        <v>141.16383838300001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1.6970322999999999E-2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7.3766651129999996</v>
      </c>
      <c r="AW10" s="11">
        <v>554.91526656500002</v>
      </c>
      <c r="AX10" s="11">
        <v>0</v>
      </c>
      <c r="AY10" s="11">
        <v>0</v>
      </c>
      <c r="AZ10" s="11">
        <v>43.645916127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2.7900705619999999</v>
      </c>
      <c r="BG10" s="11">
        <v>0.26337993300000001</v>
      </c>
      <c r="BH10" s="11">
        <v>1.893283998</v>
      </c>
      <c r="BI10" s="11">
        <v>0</v>
      </c>
      <c r="BJ10" s="11">
        <v>4.6590587210000001</v>
      </c>
      <c r="BK10" s="12">
        <f>SUM(C10:BJ10)</f>
        <v>4122.7682442539999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722.364696514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59.052365712000004</v>
      </c>
      <c r="I11" s="13">
        <f t="shared" si="0"/>
        <v>19775.939484474002</v>
      </c>
      <c r="J11" s="13">
        <f t="shared" si="0"/>
        <v>2554.8377895379999</v>
      </c>
      <c r="K11" s="13">
        <f t="shared" si="0"/>
        <v>0</v>
      </c>
      <c r="L11" s="14">
        <f t="shared" si="0"/>
        <v>273.78739819199996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25.410736300000003</v>
      </c>
      <c r="S11" s="13">
        <f t="shared" si="0"/>
        <v>1090.84216348</v>
      </c>
      <c r="T11" s="13">
        <f t="shared" si="0"/>
        <v>23.546524762000001</v>
      </c>
      <c r="U11" s="13">
        <f t="shared" si="0"/>
        <v>0</v>
      </c>
      <c r="V11" s="14">
        <f t="shared" si="0"/>
        <v>76.551033770999993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3.3717233059999998</v>
      </c>
      <c r="AC11" s="13">
        <f t="shared" si="0"/>
        <v>83.944064952000005</v>
      </c>
      <c r="AD11" s="13">
        <f t="shared" si="0"/>
        <v>0</v>
      </c>
      <c r="AE11" s="13">
        <f t="shared" si="0"/>
        <v>0</v>
      </c>
      <c r="AF11" s="14">
        <f t="shared" si="0"/>
        <v>375.33385758999998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0.204855605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5.1674955250000005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68.793943224999992</v>
      </c>
      <c r="AW11" s="13">
        <f t="shared" si="0"/>
        <v>1375.7946791029999</v>
      </c>
      <c r="AX11" s="13">
        <f t="shared" si="0"/>
        <v>0.32006400899999998</v>
      </c>
      <c r="AY11" s="13">
        <f t="shared" si="0"/>
        <v>0</v>
      </c>
      <c r="AZ11" s="14">
        <f t="shared" si="0"/>
        <v>330.719001064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26.723716348</v>
      </c>
      <c r="BG11" s="13">
        <f t="shared" si="0"/>
        <v>6.2763314790000004</v>
      </c>
      <c r="BH11" s="13">
        <f t="shared" si="0"/>
        <v>9.236436479</v>
      </c>
      <c r="BI11" s="13">
        <f t="shared" si="0"/>
        <v>0</v>
      </c>
      <c r="BJ11" s="14">
        <f>SUM(BJ8:BJ10)</f>
        <v>53.086651377000003</v>
      </c>
      <c r="BK11" s="16">
        <f>SUM(BK8:BK10)</f>
        <v>26941.305012805002</v>
      </c>
    </row>
    <row r="12" spans="1:63" ht="13" x14ac:dyDescent="0.3">
      <c r="A12" s="10" t="s">
        <v>18</v>
      </c>
      <c r="B12" s="43" t="s">
        <v>19</v>
      </c>
      <c r="C12" s="7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9"/>
    </row>
    <row r="13" spans="1:63" ht="13" x14ac:dyDescent="0.3">
      <c r="A13" s="10"/>
      <c r="B13" s="63" t="s">
        <v>135</v>
      </c>
      <c r="C13" s="11">
        <v>0</v>
      </c>
      <c r="D13" s="11">
        <v>1.0763404320000001</v>
      </c>
      <c r="E13" s="11">
        <v>0</v>
      </c>
      <c r="F13" s="11">
        <v>0</v>
      </c>
      <c r="G13" s="11">
        <v>0</v>
      </c>
      <c r="H13" s="11">
        <v>7.1466105659999997</v>
      </c>
      <c r="I13" s="11">
        <v>70.049570908999996</v>
      </c>
      <c r="J13" s="11">
        <v>0</v>
      </c>
      <c r="K13" s="11">
        <v>0</v>
      </c>
      <c r="L13" s="11">
        <v>18.516053030999998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1.714330471</v>
      </c>
      <c r="S13" s="11">
        <v>0</v>
      </c>
      <c r="T13" s="11">
        <v>0</v>
      </c>
      <c r="U13" s="11">
        <v>0</v>
      </c>
      <c r="V13" s="11">
        <v>1.5380113289999999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19.183800554000001</v>
      </c>
      <c r="AW13" s="11">
        <v>43.767183668999998</v>
      </c>
      <c r="AX13" s="11">
        <v>0</v>
      </c>
      <c r="AY13" s="11">
        <v>0</v>
      </c>
      <c r="AZ13" s="11">
        <v>118.115186138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3.0601987890000002</v>
      </c>
      <c r="BG13" s="11">
        <v>2.0069088590000002</v>
      </c>
      <c r="BH13" s="11">
        <v>0</v>
      </c>
      <c r="BI13" s="11">
        <v>0</v>
      </c>
      <c r="BJ13" s="11">
        <v>5.8905210019999998</v>
      </c>
      <c r="BK13" s="12">
        <f>SUM(C13:BJ13)</f>
        <v>292.06471574900007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1.0763404320000001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7.1466105659999997</v>
      </c>
      <c r="I14" s="13">
        <f t="shared" si="1"/>
        <v>70.049570908999996</v>
      </c>
      <c r="J14" s="13">
        <f t="shared" si="1"/>
        <v>0</v>
      </c>
      <c r="K14" s="13">
        <f t="shared" si="1"/>
        <v>0</v>
      </c>
      <c r="L14" s="14">
        <f t="shared" si="1"/>
        <v>18.516053030999998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1.714330471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1.5380113289999999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19.183800554000001</v>
      </c>
      <c r="AW14" s="13">
        <f t="shared" si="1"/>
        <v>43.767183668999998</v>
      </c>
      <c r="AX14" s="13">
        <f t="shared" si="1"/>
        <v>0</v>
      </c>
      <c r="AY14" s="13">
        <f t="shared" si="1"/>
        <v>0</v>
      </c>
      <c r="AZ14" s="17">
        <f t="shared" si="1"/>
        <v>118.115186138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3.0601987890000002</v>
      </c>
      <c r="BG14" s="13">
        <f t="shared" si="1"/>
        <v>2.0069088590000002</v>
      </c>
      <c r="BH14" s="13">
        <f t="shared" si="1"/>
        <v>0</v>
      </c>
      <c r="BI14" s="13">
        <f t="shared" si="1"/>
        <v>0</v>
      </c>
      <c r="BJ14" s="14">
        <f>SUM(BJ13)</f>
        <v>5.8905210019999998</v>
      </c>
      <c r="BK14" s="16">
        <f>SUM(BK13)</f>
        <v>292.06471574900007</v>
      </c>
    </row>
    <row r="15" spans="1:63" ht="13" x14ac:dyDescent="0.3">
      <c r="A15" s="10" t="s">
        <v>22</v>
      </c>
      <c r="B15" s="43" t="s">
        <v>23</v>
      </c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10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2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2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9"/>
    </row>
    <row r="25" spans="1:63" ht="13" x14ac:dyDescent="0.3">
      <c r="A25" s="10"/>
      <c r="B25" s="48" t="s">
        <v>33</v>
      </c>
      <c r="C25" s="11">
        <v>0</v>
      </c>
      <c r="D25" s="11">
        <v>2.3138634840000001</v>
      </c>
      <c r="E25" s="11">
        <v>0</v>
      </c>
      <c r="F25" s="11">
        <v>0</v>
      </c>
      <c r="G25" s="11">
        <v>0</v>
      </c>
      <c r="H25" s="11">
        <v>3.9832477530000001</v>
      </c>
      <c r="I25" s="11">
        <v>5.2099434779999996</v>
      </c>
      <c r="J25" s="11">
        <v>0</v>
      </c>
      <c r="K25" s="11">
        <v>0</v>
      </c>
      <c r="L25" s="11">
        <v>9.3765427799999994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0.96189999199999998</v>
      </c>
      <c r="S25" s="11">
        <v>0</v>
      </c>
      <c r="T25" s="11">
        <v>0</v>
      </c>
      <c r="U25" s="11">
        <v>0</v>
      </c>
      <c r="V25" s="11">
        <v>0.34622341800000001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2.9087806390000002</v>
      </c>
      <c r="AC25" s="11">
        <v>0.39492911800000002</v>
      </c>
      <c r="AD25" s="11">
        <v>0</v>
      </c>
      <c r="AE25" s="11">
        <v>0</v>
      </c>
      <c r="AF25" s="11">
        <v>12.501066567000001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0.16170746799999999</v>
      </c>
      <c r="AM25" s="11">
        <v>0</v>
      </c>
      <c r="AN25" s="11">
        <v>0</v>
      </c>
      <c r="AO25" s="11">
        <v>0</v>
      </c>
      <c r="AP25" s="11">
        <v>9.4110878999999995E-2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20.277909929</v>
      </c>
      <c r="AW25" s="11">
        <v>16.226876743999998</v>
      </c>
      <c r="AX25" s="11">
        <v>0</v>
      </c>
      <c r="AY25" s="11">
        <v>0</v>
      </c>
      <c r="AZ25" s="11">
        <v>58.964115386000003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4.159935473</v>
      </c>
      <c r="BG25" s="11">
        <v>6.1525105959999999</v>
      </c>
      <c r="BH25" s="11">
        <v>0</v>
      </c>
      <c r="BI25" s="11">
        <v>0</v>
      </c>
      <c r="BJ25" s="11">
        <v>5.4961671839999999</v>
      </c>
      <c r="BK25" s="12">
        <f t="shared" ref="BK25:BK36" si="5">SUM(C25:BJ25)</f>
        <v>149.52983088800002</v>
      </c>
    </row>
    <row r="26" spans="1:63" ht="13" x14ac:dyDescent="0.3">
      <c r="A26" s="10"/>
      <c r="B26" s="48" t="s">
        <v>34</v>
      </c>
      <c r="C26" s="11">
        <v>0</v>
      </c>
      <c r="D26" s="11">
        <v>0.98214798700000006</v>
      </c>
      <c r="E26" s="11">
        <v>0</v>
      </c>
      <c r="F26" s="11">
        <v>0</v>
      </c>
      <c r="G26" s="11">
        <v>0</v>
      </c>
      <c r="H26" s="11">
        <v>0.30956982100000002</v>
      </c>
      <c r="I26" s="11">
        <v>11.881690997</v>
      </c>
      <c r="J26" s="11">
        <v>0</v>
      </c>
      <c r="K26" s="11">
        <v>0</v>
      </c>
      <c r="L26" s="11">
        <v>0.45715100199999997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0.25253845600000002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4.7178020329999999</v>
      </c>
      <c r="AC26" s="11">
        <v>4.9151825000000003E-2</v>
      </c>
      <c r="AD26" s="11">
        <v>0</v>
      </c>
      <c r="AE26" s="11">
        <v>0</v>
      </c>
      <c r="AF26" s="11">
        <v>3.9332825109999998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0.35035785899999999</v>
      </c>
      <c r="AM26" s="11">
        <v>0</v>
      </c>
      <c r="AN26" s="11">
        <v>0</v>
      </c>
      <c r="AO26" s="11">
        <v>0</v>
      </c>
      <c r="AP26" s="11">
        <v>2.3644390000000001E-2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3.0971804220000001</v>
      </c>
      <c r="AW26" s="11">
        <v>14.045225851</v>
      </c>
      <c r="AX26" s="11">
        <v>0</v>
      </c>
      <c r="AY26" s="11">
        <v>0</v>
      </c>
      <c r="AZ26" s="11">
        <v>3.9580353000000001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2.346486917</v>
      </c>
      <c r="BG26" s="11">
        <v>0.33391452900000002</v>
      </c>
      <c r="BH26" s="11">
        <v>0</v>
      </c>
      <c r="BI26" s="11">
        <v>0</v>
      </c>
      <c r="BJ26" s="11">
        <v>1.533473072</v>
      </c>
      <c r="BK26" s="12">
        <f t="shared" si="5"/>
        <v>48.271652971999991</v>
      </c>
    </row>
    <row r="27" spans="1:63" ht="13" x14ac:dyDescent="0.3">
      <c r="A27" s="10"/>
      <c r="B27" s="48" t="s">
        <v>35</v>
      </c>
      <c r="C27" s="11">
        <v>0</v>
      </c>
      <c r="D27" s="11">
        <v>1.144672334</v>
      </c>
      <c r="E27" s="11">
        <v>0</v>
      </c>
      <c r="F27" s="11">
        <v>0</v>
      </c>
      <c r="G27" s="11">
        <v>0</v>
      </c>
      <c r="H27" s="11">
        <v>7.3815312869999996</v>
      </c>
      <c r="I27" s="11">
        <v>60.263001975999998</v>
      </c>
      <c r="J27" s="11">
        <v>0.55536117699999998</v>
      </c>
      <c r="K27" s="11">
        <v>0</v>
      </c>
      <c r="L27" s="11">
        <v>98.006511157999995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3.1160837739999998</v>
      </c>
      <c r="S27" s="11">
        <v>68.142060978000004</v>
      </c>
      <c r="T27" s="11">
        <v>0</v>
      </c>
      <c r="U27" s="11">
        <v>0</v>
      </c>
      <c r="V27" s="11">
        <v>10.224586534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7.6286422000000007E-2</v>
      </c>
      <c r="AC27" s="11">
        <v>0</v>
      </c>
      <c r="AD27" s="11">
        <v>0</v>
      </c>
      <c r="AE27" s="11">
        <v>0</v>
      </c>
      <c r="AF27" s="11">
        <v>0.86192884999999997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2.9618359999999998E-3</v>
      </c>
      <c r="AM27" s="11">
        <v>0</v>
      </c>
      <c r="AN27" s="11">
        <v>0</v>
      </c>
      <c r="AO27" s="11">
        <v>0</v>
      </c>
      <c r="AP27" s="11">
        <v>0.102154617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17.229859808</v>
      </c>
      <c r="AW27" s="11">
        <v>247.44031140199999</v>
      </c>
      <c r="AX27" s="11">
        <v>0</v>
      </c>
      <c r="AY27" s="11">
        <v>0</v>
      </c>
      <c r="AZ27" s="11">
        <v>247.72761435999999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3.9777665170000001</v>
      </c>
      <c r="BG27" s="11">
        <v>12.554719165</v>
      </c>
      <c r="BH27" s="11">
        <v>8.6589329000000007E-2</v>
      </c>
      <c r="BI27" s="11">
        <v>0</v>
      </c>
      <c r="BJ27" s="11">
        <v>5.1110051429999999</v>
      </c>
      <c r="BK27" s="12">
        <f t="shared" si="5"/>
        <v>784.00500666700009</v>
      </c>
    </row>
    <row r="28" spans="1:63" ht="13" x14ac:dyDescent="0.3">
      <c r="A28" s="10"/>
      <c r="B28" s="48" t="s">
        <v>36</v>
      </c>
      <c r="C28" s="11">
        <v>0</v>
      </c>
      <c r="D28" s="11">
        <v>2.7427377220000002</v>
      </c>
      <c r="E28" s="11">
        <v>0</v>
      </c>
      <c r="F28" s="11">
        <v>0</v>
      </c>
      <c r="G28" s="11">
        <v>0</v>
      </c>
      <c r="H28" s="11">
        <v>3.322047102</v>
      </c>
      <c r="I28" s="11">
        <v>39.47362948</v>
      </c>
      <c r="J28" s="11">
        <v>0</v>
      </c>
      <c r="K28" s="11">
        <v>0</v>
      </c>
      <c r="L28" s="11">
        <v>7.6834361839999996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1.1292602679999999</v>
      </c>
      <c r="S28" s="11">
        <v>0</v>
      </c>
      <c r="T28" s="11">
        <v>0</v>
      </c>
      <c r="U28" s="11">
        <v>0</v>
      </c>
      <c r="V28" s="11">
        <v>0.89568062999999998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1.5837276769999999</v>
      </c>
      <c r="AC28" s="11">
        <v>0.15001223299999999</v>
      </c>
      <c r="AD28" s="11">
        <v>0</v>
      </c>
      <c r="AE28" s="11">
        <v>0</v>
      </c>
      <c r="AF28" s="11">
        <v>57.328659094999999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4.327102E-2</v>
      </c>
      <c r="AM28" s="11">
        <v>0</v>
      </c>
      <c r="AN28" s="11">
        <v>0</v>
      </c>
      <c r="AO28" s="11">
        <v>0</v>
      </c>
      <c r="AP28" s="11">
        <v>3.1865642140000001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6.0668613020000004</v>
      </c>
      <c r="AW28" s="11">
        <v>9.9886311289999998</v>
      </c>
      <c r="AX28" s="11">
        <v>0</v>
      </c>
      <c r="AY28" s="11">
        <v>0</v>
      </c>
      <c r="AZ28" s="11">
        <v>34.822861899999999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0.97216508999999995</v>
      </c>
      <c r="BG28" s="11">
        <v>7.2289059000000003E-2</v>
      </c>
      <c r="BH28" s="11">
        <v>0</v>
      </c>
      <c r="BI28" s="11">
        <v>0</v>
      </c>
      <c r="BJ28" s="11">
        <v>1.6902652600000001</v>
      </c>
      <c r="BK28" s="12">
        <f t="shared" si="5"/>
        <v>171.15209936500003</v>
      </c>
    </row>
    <row r="29" spans="1:63" ht="13" x14ac:dyDescent="0.3">
      <c r="A29" s="10"/>
      <c r="B29" s="48" t="s">
        <v>37</v>
      </c>
      <c r="C29" s="11">
        <v>0</v>
      </c>
      <c r="D29" s="11">
        <v>1.1379876550000001</v>
      </c>
      <c r="E29" s="11">
        <v>0</v>
      </c>
      <c r="F29" s="11">
        <v>0</v>
      </c>
      <c r="G29" s="11">
        <v>0</v>
      </c>
      <c r="H29" s="11">
        <v>9.4147914299999993</v>
      </c>
      <c r="I29" s="11">
        <v>30.105132196</v>
      </c>
      <c r="J29" s="11">
        <v>0</v>
      </c>
      <c r="K29" s="11">
        <v>0</v>
      </c>
      <c r="L29" s="11">
        <v>38.408939341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6.0993632230000001</v>
      </c>
      <c r="S29" s="11">
        <v>6.6096064620000003</v>
      </c>
      <c r="T29" s="11">
        <v>0</v>
      </c>
      <c r="U29" s="11">
        <v>0</v>
      </c>
      <c r="V29" s="11">
        <v>7.9604454809999998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8.4876239000000006E-2</v>
      </c>
      <c r="AC29" s="11">
        <v>0</v>
      </c>
      <c r="AD29" s="11">
        <v>0</v>
      </c>
      <c r="AE29" s="11">
        <v>0</v>
      </c>
      <c r="AF29" s="11">
        <v>0.314760343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7.1301497000000005E-2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13.309096347000001</v>
      </c>
      <c r="AW29" s="11">
        <v>101.52022569499999</v>
      </c>
      <c r="AX29" s="11">
        <v>0</v>
      </c>
      <c r="AY29" s="11">
        <v>0</v>
      </c>
      <c r="AZ29" s="11">
        <v>239.138857368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3.867865659</v>
      </c>
      <c r="BG29" s="11">
        <v>46.227393489000001</v>
      </c>
      <c r="BH29" s="11">
        <v>7.9646076999999996E-2</v>
      </c>
      <c r="BI29" s="11">
        <v>0</v>
      </c>
      <c r="BJ29" s="11">
        <v>24.212191429000001</v>
      </c>
      <c r="BK29" s="12">
        <f t="shared" si="5"/>
        <v>528.56247993099998</v>
      </c>
    </row>
    <row r="30" spans="1:63" ht="13" x14ac:dyDescent="0.3">
      <c r="A30" s="10"/>
      <c r="B30" s="49" t="s">
        <v>38</v>
      </c>
      <c r="C30" s="11">
        <v>0</v>
      </c>
      <c r="D30" s="11">
        <v>0.64093128700000002</v>
      </c>
      <c r="E30" s="11">
        <v>0</v>
      </c>
      <c r="F30" s="11">
        <v>0</v>
      </c>
      <c r="G30" s="11">
        <v>0</v>
      </c>
      <c r="H30" s="11">
        <v>1.2439451589999999</v>
      </c>
      <c r="I30" s="11">
        <v>887.13874903199996</v>
      </c>
      <c r="J30" s="11">
        <v>0</v>
      </c>
      <c r="K30" s="11">
        <v>0</v>
      </c>
      <c r="L30" s="11">
        <v>148.15123245000001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0.21175411199999999</v>
      </c>
      <c r="S30" s="11">
        <v>0</v>
      </c>
      <c r="T30" s="11">
        <v>0</v>
      </c>
      <c r="U30" s="11">
        <v>0</v>
      </c>
      <c r="V30" s="11">
        <v>4.2118399130000004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2.334401427</v>
      </c>
      <c r="AC30" s="11">
        <v>27.477950689</v>
      </c>
      <c r="AD30" s="11">
        <v>0</v>
      </c>
      <c r="AE30" s="11">
        <v>0</v>
      </c>
      <c r="AF30" s="11">
        <v>581.60735939300002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0.25329006900000001</v>
      </c>
      <c r="AM30" s="11">
        <v>0.31821975600000002</v>
      </c>
      <c r="AN30" s="11">
        <v>0</v>
      </c>
      <c r="AO30" s="11">
        <v>0</v>
      </c>
      <c r="AP30" s="11">
        <v>22.310321650999999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0.97430260300000004</v>
      </c>
      <c r="AW30" s="11">
        <v>53.092895274</v>
      </c>
      <c r="AX30" s="11">
        <v>0</v>
      </c>
      <c r="AY30" s="11">
        <v>0</v>
      </c>
      <c r="AZ30" s="11">
        <v>119.159355163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0.34683172099999998</v>
      </c>
      <c r="BG30" s="11">
        <v>4.9664343019999997</v>
      </c>
      <c r="BH30" s="11">
        <v>0</v>
      </c>
      <c r="BI30" s="11">
        <v>0</v>
      </c>
      <c r="BJ30" s="11">
        <v>2.95533263</v>
      </c>
      <c r="BK30" s="12">
        <f t="shared" si="5"/>
        <v>1857.3951466310002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0.46741297199999998</v>
      </c>
      <c r="I31" s="11">
        <v>5.0816224380000001</v>
      </c>
      <c r="J31" s="11">
        <v>0</v>
      </c>
      <c r="K31" s="11">
        <v>0</v>
      </c>
      <c r="L31" s="11">
        <v>4.2235141040000004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0.17414996799999999</v>
      </c>
      <c r="S31" s="11">
        <v>0</v>
      </c>
      <c r="T31" s="11">
        <v>0</v>
      </c>
      <c r="U31" s="11">
        <v>0</v>
      </c>
      <c r="V31" s="11">
        <v>5.2602067000000002E-2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0.82625870199999996</v>
      </c>
      <c r="AC31" s="11">
        <v>0.52337183799999998</v>
      </c>
      <c r="AD31" s="11">
        <v>0</v>
      </c>
      <c r="AE31" s="11">
        <v>0</v>
      </c>
      <c r="AF31" s="11">
        <v>129.15904491699999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0.104866613</v>
      </c>
      <c r="AM31" s="11">
        <v>0</v>
      </c>
      <c r="AN31" s="11">
        <v>0</v>
      </c>
      <c r="AO31" s="11">
        <v>0</v>
      </c>
      <c r="AP31" s="11">
        <v>1.898839336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0.30944727999999999</v>
      </c>
      <c r="AW31" s="11">
        <v>13.379126114</v>
      </c>
      <c r="AX31" s="11">
        <v>0</v>
      </c>
      <c r="AY31" s="11">
        <v>0</v>
      </c>
      <c r="AZ31" s="11">
        <v>36.534906651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3.1951068999999999E-2</v>
      </c>
      <c r="BG31" s="11">
        <v>0</v>
      </c>
      <c r="BH31" s="11">
        <v>6.5676409999999999E-3</v>
      </c>
      <c r="BI31" s="11">
        <v>0</v>
      </c>
      <c r="BJ31" s="11">
        <v>1.129043733</v>
      </c>
      <c r="BK31" s="12">
        <f t="shared" si="5"/>
        <v>193.90272544300001</v>
      </c>
    </row>
    <row r="32" spans="1:63" ht="13" x14ac:dyDescent="0.3">
      <c r="A32" s="10"/>
      <c r="B32" s="49" t="s">
        <v>40</v>
      </c>
      <c r="C32" s="11">
        <v>0</v>
      </c>
      <c r="D32" s="11">
        <v>3.533447706</v>
      </c>
      <c r="E32" s="11">
        <v>0</v>
      </c>
      <c r="F32" s="11">
        <v>0</v>
      </c>
      <c r="G32" s="11">
        <v>0</v>
      </c>
      <c r="H32" s="11">
        <v>5.055820615</v>
      </c>
      <c r="I32" s="11">
        <v>3513.0852137840002</v>
      </c>
      <c r="J32" s="11">
        <v>0</v>
      </c>
      <c r="K32" s="11">
        <v>0</v>
      </c>
      <c r="L32" s="11">
        <v>223.612305134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1.4899240819999999</v>
      </c>
      <c r="S32" s="11">
        <v>15.144760025</v>
      </c>
      <c r="T32" s="11">
        <v>0.53166465100000004</v>
      </c>
      <c r="U32" s="11">
        <v>0</v>
      </c>
      <c r="V32" s="11">
        <v>24.385033478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0.182640364</v>
      </c>
      <c r="AC32" s="11">
        <v>0</v>
      </c>
      <c r="AD32" s="11">
        <v>0</v>
      </c>
      <c r="AE32" s="11">
        <v>0</v>
      </c>
      <c r="AF32" s="11">
        <v>3.7925432309999998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3.6398540000000001E-3</v>
      </c>
      <c r="AM32" s="11">
        <v>0</v>
      </c>
      <c r="AN32" s="11">
        <v>0</v>
      </c>
      <c r="AO32" s="11">
        <v>0</v>
      </c>
      <c r="AP32" s="11">
        <v>3.1628696999999997E-2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4.7338836149999999</v>
      </c>
      <c r="AW32" s="11">
        <v>145.05852096800001</v>
      </c>
      <c r="AX32" s="11">
        <v>0</v>
      </c>
      <c r="AY32" s="11">
        <v>0</v>
      </c>
      <c r="AZ32" s="11">
        <v>447.29074629399997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2.2752185690000002</v>
      </c>
      <c r="BG32" s="11">
        <v>5.1410827469999996</v>
      </c>
      <c r="BH32" s="11">
        <v>1.055709915</v>
      </c>
      <c r="BI32" s="11">
        <v>0</v>
      </c>
      <c r="BJ32" s="11">
        <v>13.695927521</v>
      </c>
      <c r="BK32" s="12">
        <f t="shared" si="5"/>
        <v>4410.0997112499999</v>
      </c>
    </row>
    <row r="33" spans="1:63" ht="13" x14ac:dyDescent="0.3">
      <c r="A33" s="10"/>
      <c r="B33" s="48" t="s">
        <v>41</v>
      </c>
      <c r="C33" s="11">
        <v>0</v>
      </c>
      <c r="D33" s="11">
        <v>17.296569594000001</v>
      </c>
      <c r="E33" s="11">
        <v>0</v>
      </c>
      <c r="F33" s="11">
        <v>0</v>
      </c>
      <c r="G33" s="11">
        <v>0</v>
      </c>
      <c r="H33" s="11">
        <v>10.336198478</v>
      </c>
      <c r="I33" s="11">
        <v>414.521435258</v>
      </c>
      <c r="J33" s="11">
        <v>49.832394628000003</v>
      </c>
      <c r="K33" s="11">
        <v>0</v>
      </c>
      <c r="L33" s="11">
        <v>36.087090602000004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5.8439272950000003</v>
      </c>
      <c r="S33" s="11">
        <v>52.279482004000002</v>
      </c>
      <c r="T33" s="11">
        <v>1.612737394</v>
      </c>
      <c r="U33" s="11">
        <v>0</v>
      </c>
      <c r="V33" s="11">
        <v>7.7123493070000002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0.67224605500000001</v>
      </c>
      <c r="AC33" s="11">
        <v>0.179042797</v>
      </c>
      <c r="AD33" s="11">
        <v>0</v>
      </c>
      <c r="AE33" s="11">
        <v>0</v>
      </c>
      <c r="AF33" s="11">
        <v>77.523729755000005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1.8514392000000001E-2</v>
      </c>
      <c r="AM33" s="11">
        <v>0</v>
      </c>
      <c r="AN33" s="11">
        <v>0</v>
      </c>
      <c r="AO33" s="11">
        <v>0</v>
      </c>
      <c r="AP33" s="11">
        <v>2.3506400670000001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33.930960683999999</v>
      </c>
      <c r="AW33" s="11">
        <v>103.314641826</v>
      </c>
      <c r="AX33" s="11">
        <v>3.7745672180000001</v>
      </c>
      <c r="AY33" s="11">
        <v>0</v>
      </c>
      <c r="AZ33" s="11">
        <v>231.03718375700001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13.334530966000001</v>
      </c>
      <c r="BG33" s="11">
        <v>34.752666638000001</v>
      </c>
      <c r="BH33" s="11">
        <v>12.362293028</v>
      </c>
      <c r="BI33" s="11">
        <v>0</v>
      </c>
      <c r="BJ33" s="11">
        <v>55.670687424</v>
      </c>
      <c r="BK33" s="12">
        <f t="shared" si="5"/>
        <v>1164.443889167</v>
      </c>
    </row>
    <row r="34" spans="1:63" ht="13" x14ac:dyDescent="0.3">
      <c r="A34" s="10"/>
      <c r="B34" s="48" t="s">
        <v>42</v>
      </c>
      <c r="C34" s="11">
        <v>0</v>
      </c>
      <c r="D34" s="11">
        <v>5.0809574959999999</v>
      </c>
      <c r="E34" s="11">
        <v>0</v>
      </c>
      <c r="F34" s="11">
        <v>0</v>
      </c>
      <c r="G34" s="11">
        <v>0</v>
      </c>
      <c r="H34" s="11">
        <v>22.763102873000001</v>
      </c>
      <c r="I34" s="11">
        <v>3388.2982454950002</v>
      </c>
      <c r="J34" s="11">
        <v>1.538824422</v>
      </c>
      <c r="K34" s="11">
        <v>0</v>
      </c>
      <c r="L34" s="11">
        <v>1217.4770093019999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5.859602186</v>
      </c>
      <c r="S34" s="11">
        <v>134.15036819400001</v>
      </c>
      <c r="T34" s="11">
        <v>0</v>
      </c>
      <c r="U34" s="11">
        <v>0</v>
      </c>
      <c r="V34" s="11">
        <v>43.178186830999998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0.79887113700000001</v>
      </c>
      <c r="AC34" s="11">
        <v>6.9109223440000003</v>
      </c>
      <c r="AD34" s="11">
        <v>0</v>
      </c>
      <c r="AE34" s="11">
        <v>0</v>
      </c>
      <c r="AF34" s="11">
        <v>98.644024704000003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5.0334645999999997E-2</v>
      </c>
      <c r="AM34" s="11">
        <v>0</v>
      </c>
      <c r="AN34" s="11">
        <v>0</v>
      </c>
      <c r="AO34" s="11">
        <v>0</v>
      </c>
      <c r="AP34" s="11">
        <v>1.3323880850000001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20.752692913000001</v>
      </c>
      <c r="AW34" s="11">
        <v>621.32772316199998</v>
      </c>
      <c r="AX34" s="11">
        <v>5.2165173280000001</v>
      </c>
      <c r="AY34" s="11">
        <v>0</v>
      </c>
      <c r="AZ34" s="11">
        <v>753.66750400000001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3.9021608689999998</v>
      </c>
      <c r="BG34" s="11">
        <v>10.703627375</v>
      </c>
      <c r="BH34" s="11">
        <v>0</v>
      </c>
      <c r="BI34" s="11">
        <v>0</v>
      </c>
      <c r="BJ34" s="11">
        <v>18.220139510999999</v>
      </c>
      <c r="BK34" s="12">
        <f t="shared" si="5"/>
        <v>6359.8732028730001</v>
      </c>
    </row>
    <row r="35" spans="1:63" ht="13" x14ac:dyDescent="0.3">
      <c r="A35" s="10"/>
      <c r="B35" s="48" t="s">
        <v>43</v>
      </c>
      <c r="C35" s="11">
        <v>0</v>
      </c>
      <c r="D35" s="11">
        <v>51.315649276999999</v>
      </c>
      <c r="E35" s="11">
        <v>0</v>
      </c>
      <c r="F35" s="11">
        <v>0</v>
      </c>
      <c r="G35" s="11">
        <v>0</v>
      </c>
      <c r="H35" s="11">
        <v>14.756826037</v>
      </c>
      <c r="I35" s="11">
        <v>3465.4054073799998</v>
      </c>
      <c r="J35" s="11">
        <v>0</v>
      </c>
      <c r="K35" s="11">
        <v>0</v>
      </c>
      <c r="L35" s="11">
        <v>432.89131374300001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5.2438812549999998</v>
      </c>
      <c r="S35" s="11">
        <v>47.813184831000001</v>
      </c>
      <c r="T35" s="11">
        <v>100.81854997000001</v>
      </c>
      <c r="U35" s="11">
        <v>0</v>
      </c>
      <c r="V35" s="11">
        <v>7.5589414550000003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1.118276748</v>
      </c>
      <c r="AC35" s="11">
        <v>4.6905488289999999</v>
      </c>
      <c r="AD35" s="11">
        <v>0</v>
      </c>
      <c r="AE35" s="11">
        <v>0</v>
      </c>
      <c r="AF35" s="11">
        <v>20.502410064999999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5.6166908000000001E-2</v>
      </c>
      <c r="AM35" s="11">
        <v>0</v>
      </c>
      <c r="AN35" s="11">
        <v>0</v>
      </c>
      <c r="AO35" s="11">
        <v>0</v>
      </c>
      <c r="AP35" s="11">
        <v>0.830573546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23.334634773000001</v>
      </c>
      <c r="AW35" s="11">
        <v>64.979980472999998</v>
      </c>
      <c r="AX35" s="11">
        <v>5.6118914269999998</v>
      </c>
      <c r="AY35" s="11">
        <v>0</v>
      </c>
      <c r="AZ35" s="11">
        <v>208.71330344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7.7620127989999999</v>
      </c>
      <c r="BG35" s="11">
        <v>4.6637758409999996</v>
      </c>
      <c r="BH35" s="11">
        <v>0</v>
      </c>
      <c r="BI35" s="11">
        <v>0</v>
      </c>
      <c r="BJ35" s="11">
        <v>12.469601491000001</v>
      </c>
      <c r="BK35" s="12">
        <f t="shared" si="5"/>
        <v>4480.5369302880008</v>
      </c>
    </row>
    <row r="36" spans="1:63" ht="13" x14ac:dyDescent="0.3">
      <c r="A36" s="10"/>
      <c r="B36" s="48" t="s">
        <v>44</v>
      </c>
      <c r="C36" s="11">
        <v>0</v>
      </c>
      <c r="D36" s="11">
        <v>2.1873608940000002</v>
      </c>
      <c r="E36" s="11">
        <v>0</v>
      </c>
      <c r="F36" s="11">
        <v>0</v>
      </c>
      <c r="G36" s="11">
        <v>0</v>
      </c>
      <c r="H36" s="11">
        <v>13.234245920999999</v>
      </c>
      <c r="I36" s="11">
        <v>1848.3093914630001</v>
      </c>
      <c r="J36" s="11">
        <v>919.14895640099996</v>
      </c>
      <c r="K36" s="11">
        <v>0</v>
      </c>
      <c r="L36" s="11">
        <v>61.565627767999999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6.543977731</v>
      </c>
      <c r="S36" s="11">
        <v>365.51529144900002</v>
      </c>
      <c r="T36" s="11">
        <v>14.473829532</v>
      </c>
      <c r="U36" s="11">
        <v>0</v>
      </c>
      <c r="V36" s="11">
        <v>17.604964235000001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0.58881596000000003</v>
      </c>
      <c r="AC36" s="11">
        <v>5.3193235919999999</v>
      </c>
      <c r="AD36" s="11">
        <v>0</v>
      </c>
      <c r="AE36" s="11">
        <v>0</v>
      </c>
      <c r="AF36" s="11">
        <v>33.600017868000002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1.7218107999999999E-2</v>
      </c>
      <c r="AM36" s="11">
        <v>0</v>
      </c>
      <c r="AN36" s="11">
        <v>0</v>
      </c>
      <c r="AO36" s="11">
        <v>0</v>
      </c>
      <c r="AP36" s="11">
        <v>0.72095467599999996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26.890403754000001</v>
      </c>
      <c r="AW36" s="11">
        <v>239.30415650699999</v>
      </c>
      <c r="AX36" s="11">
        <v>2.4998755000000001E-2</v>
      </c>
      <c r="AY36" s="11">
        <v>0</v>
      </c>
      <c r="AZ36" s="11">
        <v>188.57482121199999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11.106688114000001</v>
      </c>
      <c r="BG36" s="11">
        <v>5.9589622029999996</v>
      </c>
      <c r="BH36" s="11">
        <v>0.73600587799999995</v>
      </c>
      <c r="BI36" s="11">
        <v>0</v>
      </c>
      <c r="BJ36" s="11">
        <v>38.775587170999998</v>
      </c>
      <c r="BK36" s="12">
        <f t="shared" si="5"/>
        <v>3800.2015991919998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88.376325436000002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92.268739447999991</v>
      </c>
      <c r="I37" s="13">
        <f t="shared" si="6"/>
        <v>13668.773462977</v>
      </c>
      <c r="J37" s="13">
        <f t="shared" si="6"/>
        <v>971.07553662800001</v>
      </c>
      <c r="K37" s="13">
        <f t="shared" si="6"/>
        <v>0</v>
      </c>
      <c r="L37" s="14">
        <f t="shared" si="6"/>
        <v>2277.940673568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36.926362341999997</v>
      </c>
      <c r="S37" s="13">
        <f t="shared" si="6"/>
        <v>689.65475394300006</v>
      </c>
      <c r="T37" s="13">
        <f t="shared" si="6"/>
        <v>117.43678154700001</v>
      </c>
      <c r="U37" s="13">
        <f t="shared" si="6"/>
        <v>0</v>
      </c>
      <c r="V37" s="14">
        <f t="shared" si="6"/>
        <v>124.13085334899999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15.892983402999999</v>
      </c>
      <c r="AC37" s="13">
        <f t="shared" si="6"/>
        <v>45.695253265000005</v>
      </c>
      <c r="AD37" s="13">
        <f t="shared" si="6"/>
        <v>0</v>
      </c>
      <c r="AE37" s="13">
        <f t="shared" si="6"/>
        <v>0</v>
      </c>
      <c r="AF37" s="14">
        <f t="shared" si="6"/>
        <v>1019.768827299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1.0623287729999999</v>
      </c>
      <c r="AM37" s="13">
        <f t="shared" si="6"/>
        <v>0.31821975600000002</v>
      </c>
      <c r="AN37" s="13">
        <f t="shared" si="6"/>
        <v>0</v>
      </c>
      <c r="AO37" s="13">
        <f t="shared" si="6"/>
        <v>0</v>
      </c>
      <c r="AP37" s="14">
        <f t="shared" si="6"/>
        <v>32.953121654999997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170.90723342999999</v>
      </c>
      <c r="AW37" s="13">
        <f t="shared" si="6"/>
        <v>1629.6783151449999</v>
      </c>
      <c r="AX37" s="13">
        <f t="shared" si="6"/>
        <v>14.627974728</v>
      </c>
      <c r="AY37" s="13">
        <f t="shared" si="6"/>
        <v>0</v>
      </c>
      <c r="AZ37" s="17">
        <f t="shared" si="6"/>
        <v>2569.5893048309999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54.083613762999995</v>
      </c>
      <c r="BG37" s="13">
        <f t="shared" si="6"/>
        <v>131.527375944</v>
      </c>
      <c r="BH37" s="13">
        <f t="shared" si="6"/>
        <v>14.326811868</v>
      </c>
      <c r="BI37" s="13">
        <f t="shared" si="6"/>
        <v>0</v>
      </c>
      <c r="BJ37" s="14">
        <f>SUM(BJ25:BJ36)</f>
        <v>180.95942156899997</v>
      </c>
      <c r="BK37" s="23">
        <f>SUM(BK25:BK36)</f>
        <v>23947.974274667002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811.81736238200006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158.46771572599999</v>
      </c>
      <c r="I38" s="13">
        <f t="shared" si="7"/>
        <v>33514.762518360003</v>
      </c>
      <c r="J38" s="13">
        <f t="shared" si="7"/>
        <v>3525.9133261659999</v>
      </c>
      <c r="K38" s="13">
        <f t="shared" si="7"/>
        <v>0</v>
      </c>
      <c r="L38" s="13">
        <f t="shared" si="7"/>
        <v>2570.2441247910001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64.051429112999998</v>
      </c>
      <c r="S38" s="13">
        <f t="shared" si="7"/>
        <v>1780.496917423</v>
      </c>
      <c r="T38" s="13">
        <f t="shared" si="7"/>
        <v>140.983306309</v>
      </c>
      <c r="U38" s="13">
        <f t="shared" si="7"/>
        <v>0</v>
      </c>
      <c r="V38" s="13">
        <f t="shared" si="7"/>
        <v>202.21989844899997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19.264706708999999</v>
      </c>
      <c r="AC38" s="13">
        <f t="shared" si="7"/>
        <v>129.63931821700001</v>
      </c>
      <c r="AD38" s="13">
        <f t="shared" si="7"/>
        <v>0</v>
      </c>
      <c r="AE38" s="13">
        <f t="shared" si="7"/>
        <v>0</v>
      </c>
      <c r="AF38" s="13">
        <f t="shared" si="7"/>
        <v>1395.1026848890001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1.2671843780000001</v>
      </c>
      <c r="AM38" s="13">
        <f t="shared" si="7"/>
        <v>0.31821975600000002</v>
      </c>
      <c r="AN38" s="13">
        <f t="shared" si="7"/>
        <v>0</v>
      </c>
      <c r="AO38" s="13">
        <f t="shared" si="7"/>
        <v>0</v>
      </c>
      <c r="AP38" s="13">
        <f t="shared" si="7"/>
        <v>38.120617179999996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258.884977209</v>
      </c>
      <c r="AW38" s="13">
        <f t="shared" si="7"/>
        <v>3049.2401779169995</v>
      </c>
      <c r="AX38" s="13">
        <f t="shared" si="7"/>
        <v>14.948038736999999</v>
      </c>
      <c r="AY38" s="13">
        <f t="shared" si="7"/>
        <v>0</v>
      </c>
      <c r="AZ38" s="24">
        <f t="shared" si="7"/>
        <v>3018.423492033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83.867528899999996</v>
      </c>
      <c r="BG38" s="13">
        <f t="shared" si="7"/>
        <v>139.81061628199998</v>
      </c>
      <c r="BH38" s="13">
        <f t="shared" si="7"/>
        <v>23.563248346999998</v>
      </c>
      <c r="BI38" s="13">
        <f t="shared" si="7"/>
        <v>0</v>
      </c>
      <c r="BJ38" s="13">
        <f>BJ37+BJ23+BJ20+BJ17+BJ14+BJ11</f>
        <v>239.936593948</v>
      </c>
      <c r="BK38" s="16">
        <f>BK37+BK23+BK20+BK17+BK14+BK11</f>
        <v>51181.344003221006</v>
      </c>
    </row>
    <row r="39" spans="1:63" ht="3.75" customHeight="1" x14ac:dyDescent="0.3">
      <c r="A39" s="10"/>
      <c r="B39" s="51"/>
      <c r="C39" s="78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9"/>
    </row>
    <row r="40" spans="1:63" ht="13" x14ac:dyDescent="0.3">
      <c r="A40" s="10" t="s">
        <v>47</v>
      </c>
      <c r="B40" s="39" t="s">
        <v>48</v>
      </c>
      <c r="C40" s="78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9"/>
    </row>
    <row r="41" spans="1:63" s="5" customFormat="1" ht="13" x14ac:dyDescent="0.3">
      <c r="A41" s="10" t="s">
        <v>12</v>
      </c>
      <c r="B41" s="43" t="s">
        <v>49</v>
      </c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3"/>
    </row>
    <row r="42" spans="1:63" s="5" customFormat="1" ht="13" x14ac:dyDescent="0.3">
      <c r="A42" s="10"/>
      <c r="B42" s="64" t="s">
        <v>50</v>
      </c>
      <c r="C42" s="26">
        <v>0</v>
      </c>
      <c r="D42" s="26">
        <v>2.0235535549999999</v>
      </c>
      <c r="E42" s="26">
        <v>0</v>
      </c>
      <c r="F42" s="26">
        <v>0</v>
      </c>
      <c r="G42" s="26">
        <v>0</v>
      </c>
      <c r="H42" s="26">
        <v>5.1491621869999999</v>
      </c>
      <c r="I42" s="26">
        <v>0</v>
      </c>
      <c r="J42" s="26">
        <v>0</v>
      </c>
      <c r="K42" s="26">
        <v>0</v>
      </c>
      <c r="L42" s="26">
        <v>0.77629948599999998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2.8868077030000001</v>
      </c>
      <c r="S42" s="26">
        <v>0</v>
      </c>
      <c r="T42" s="26">
        <v>0</v>
      </c>
      <c r="U42" s="26">
        <v>0</v>
      </c>
      <c r="V42" s="26">
        <v>0.14074202199999999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9.3117665420000009</v>
      </c>
      <c r="AC42" s="26">
        <v>0</v>
      </c>
      <c r="AD42" s="26">
        <v>0</v>
      </c>
      <c r="AE42" s="26">
        <v>0</v>
      </c>
      <c r="AF42" s="26">
        <v>3.038424848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0.83490941900000004</v>
      </c>
      <c r="AM42" s="26">
        <v>0</v>
      </c>
      <c r="AN42" s="26">
        <v>0</v>
      </c>
      <c r="AO42" s="26">
        <v>0</v>
      </c>
      <c r="AP42" s="26">
        <v>6.6698688000000006E-2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157.43715320699999</v>
      </c>
      <c r="AW42" s="26">
        <v>0.66794706999999998</v>
      </c>
      <c r="AX42" s="26">
        <v>0</v>
      </c>
      <c r="AY42" s="26">
        <v>0</v>
      </c>
      <c r="AZ42" s="26">
        <v>5.9100824359999997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57.231653012999999</v>
      </c>
      <c r="BG42" s="26">
        <v>4.9315535000000001E-2</v>
      </c>
      <c r="BH42" s="26">
        <v>0</v>
      </c>
      <c r="BI42" s="26">
        <v>0</v>
      </c>
      <c r="BJ42" s="26">
        <v>0.365104082</v>
      </c>
      <c r="BK42" s="12">
        <f>SUM(C42:BJ42)</f>
        <v>245.88961979299998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8.2484665990000003</v>
      </c>
      <c r="E43" s="26">
        <v>0</v>
      </c>
      <c r="F43" s="26">
        <v>0</v>
      </c>
      <c r="G43" s="26">
        <v>0</v>
      </c>
      <c r="H43" s="26">
        <v>287.94408258599998</v>
      </c>
      <c r="I43" s="26">
        <v>2.2263438E-2</v>
      </c>
      <c r="J43" s="26">
        <v>0</v>
      </c>
      <c r="K43" s="26">
        <v>0</v>
      </c>
      <c r="L43" s="26">
        <v>24.630300319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165.488160327</v>
      </c>
      <c r="S43" s="26">
        <v>0</v>
      </c>
      <c r="T43" s="26">
        <v>0</v>
      </c>
      <c r="U43" s="26">
        <v>0</v>
      </c>
      <c r="V43" s="26">
        <v>8.1436568390000001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10.473855220000001</v>
      </c>
      <c r="AC43" s="26">
        <v>0</v>
      </c>
      <c r="AD43" s="26">
        <v>0</v>
      </c>
      <c r="AE43" s="26">
        <v>0</v>
      </c>
      <c r="AF43" s="26">
        <v>2.3847035750000001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0.69919629500000002</v>
      </c>
      <c r="AM43" s="26">
        <v>0</v>
      </c>
      <c r="AN43" s="26">
        <v>0</v>
      </c>
      <c r="AO43" s="26">
        <v>0</v>
      </c>
      <c r="AP43" s="26">
        <v>0.120982831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2376.48276016</v>
      </c>
      <c r="AW43" s="26">
        <v>8.3115816870000003</v>
      </c>
      <c r="AX43" s="26">
        <v>0</v>
      </c>
      <c r="AY43" s="26">
        <v>0</v>
      </c>
      <c r="AZ43" s="26">
        <v>376.327324105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824.39157381899997</v>
      </c>
      <c r="BG43" s="26">
        <v>3.413726311</v>
      </c>
      <c r="BH43" s="26">
        <v>0</v>
      </c>
      <c r="BI43" s="26">
        <v>0</v>
      </c>
      <c r="BJ43" s="26">
        <v>97.422810366999997</v>
      </c>
      <c r="BK43" s="12">
        <f>SUM(C43:BJ43)</f>
        <v>4194.5054444779998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10.272020154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293.09324477299998</v>
      </c>
      <c r="I44" s="15">
        <f t="shared" si="8"/>
        <v>2.2263438E-2</v>
      </c>
      <c r="J44" s="15">
        <f t="shared" si="8"/>
        <v>0</v>
      </c>
      <c r="K44" s="15">
        <f t="shared" si="8"/>
        <v>0</v>
      </c>
      <c r="L44" s="15">
        <f t="shared" si="8"/>
        <v>25.406599804999999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168.37496802999999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8.2843988609999997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19.785621762000002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5.4231284229999996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1.5341057140000001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0.18768151900000002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2533.9199133669999</v>
      </c>
      <c r="AW44" s="15">
        <f t="shared" si="8"/>
        <v>8.9795287570000006</v>
      </c>
      <c r="AX44" s="15">
        <f t="shared" si="8"/>
        <v>0</v>
      </c>
      <c r="AY44" s="15">
        <f t="shared" si="8"/>
        <v>0</v>
      </c>
      <c r="AZ44" s="15">
        <f t="shared" si="8"/>
        <v>382.23740654099998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881.623226832</v>
      </c>
      <c r="BG44" s="15">
        <f t="shared" si="8"/>
        <v>3.4630418459999999</v>
      </c>
      <c r="BH44" s="15">
        <f t="shared" si="8"/>
        <v>0</v>
      </c>
      <c r="BI44" s="15">
        <f t="shared" si="8"/>
        <v>0</v>
      </c>
      <c r="BJ44" s="15">
        <f t="shared" si="8"/>
        <v>97.787914448999999</v>
      </c>
      <c r="BK44" s="15">
        <f>SUM(BK42:BK43)</f>
        <v>4440.3950642709997</v>
      </c>
    </row>
    <row r="45" spans="1:63" ht="13" x14ac:dyDescent="0.3">
      <c r="A45" s="10" t="s">
        <v>18</v>
      </c>
      <c r="B45" s="43" t="s">
        <v>52</v>
      </c>
      <c r="C45" s="78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9"/>
    </row>
    <row r="46" spans="1:63" ht="13" x14ac:dyDescent="0.3">
      <c r="A46" s="10"/>
      <c r="B46" s="48" t="s">
        <v>53</v>
      </c>
      <c r="C46" s="11">
        <v>0</v>
      </c>
      <c r="D46" s="11">
        <v>19.791440261000002</v>
      </c>
      <c r="E46" s="11">
        <v>0</v>
      </c>
      <c r="F46" s="11">
        <v>0</v>
      </c>
      <c r="G46" s="11">
        <v>0</v>
      </c>
      <c r="H46" s="11">
        <v>719.70962921399996</v>
      </c>
      <c r="I46" s="11">
        <v>1101.730608608</v>
      </c>
      <c r="J46" s="11">
        <v>0</v>
      </c>
      <c r="K46" s="11">
        <v>0</v>
      </c>
      <c r="L46" s="11">
        <v>835.70687522000003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269.50289911700003</v>
      </c>
      <c r="S46" s="11">
        <v>2.1340757770000001</v>
      </c>
      <c r="T46" s="11">
        <v>0</v>
      </c>
      <c r="U46" s="11">
        <v>0</v>
      </c>
      <c r="V46" s="11">
        <v>76.397630313999997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20.308789405999999</v>
      </c>
      <c r="AC46" s="11">
        <v>4.549110024</v>
      </c>
      <c r="AD46" s="11">
        <v>0</v>
      </c>
      <c r="AE46" s="11">
        <v>0</v>
      </c>
      <c r="AF46" s="11">
        <v>64.277591423999993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1.014583164</v>
      </c>
      <c r="AM46" s="11">
        <v>0.531022416</v>
      </c>
      <c r="AN46" s="11">
        <v>0</v>
      </c>
      <c r="AO46" s="11">
        <v>0</v>
      </c>
      <c r="AP46" s="11">
        <v>1.2118362730000001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4928.1282932499998</v>
      </c>
      <c r="AW46" s="11">
        <v>434.15077712999999</v>
      </c>
      <c r="AX46" s="11">
        <v>0</v>
      </c>
      <c r="AY46" s="11">
        <v>1.9436218000000002E-2</v>
      </c>
      <c r="AZ46" s="11">
        <v>3806.2377174899998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1638.3355121699999</v>
      </c>
      <c r="BG46" s="11">
        <v>61.167490549999997</v>
      </c>
      <c r="BH46" s="11">
        <v>0</v>
      </c>
      <c r="BI46" s="11">
        <v>0</v>
      </c>
      <c r="BJ46" s="11">
        <v>432.15301098700002</v>
      </c>
      <c r="BK46" s="12">
        <f t="shared" ref="BK46:BK63" si="9">SUM(C46:BJ46)</f>
        <v>14417.058329013</v>
      </c>
    </row>
    <row r="47" spans="1:63" ht="13" x14ac:dyDescent="0.3">
      <c r="A47" s="10"/>
      <c r="B47" s="48" t="s">
        <v>54</v>
      </c>
      <c r="C47" s="11">
        <v>0</v>
      </c>
      <c r="D47" s="11">
        <v>1.5207695000000001</v>
      </c>
      <c r="E47" s="11">
        <v>0</v>
      </c>
      <c r="F47" s="11">
        <v>0</v>
      </c>
      <c r="G47" s="11">
        <v>0</v>
      </c>
      <c r="H47" s="11">
        <v>24.309445473</v>
      </c>
      <c r="I47" s="11">
        <v>30.935455729000001</v>
      </c>
      <c r="J47" s="11">
        <v>0</v>
      </c>
      <c r="K47" s="11">
        <v>0</v>
      </c>
      <c r="L47" s="11">
        <v>19.045740080000002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12.878279432999999</v>
      </c>
      <c r="S47" s="11">
        <v>6.7055888999999994E-2</v>
      </c>
      <c r="T47" s="11">
        <v>0</v>
      </c>
      <c r="U47" s="11">
        <v>0</v>
      </c>
      <c r="V47" s="11">
        <v>2.456552184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0.55372915199999995</v>
      </c>
      <c r="AC47" s="11">
        <v>0</v>
      </c>
      <c r="AD47" s="11">
        <v>0</v>
      </c>
      <c r="AE47" s="11">
        <v>0</v>
      </c>
      <c r="AF47" s="11">
        <v>2.8019562929999999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4.2790412E-2</v>
      </c>
      <c r="AM47" s="11">
        <v>0</v>
      </c>
      <c r="AN47" s="11">
        <v>0</v>
      </c>
      <c r="AO47" s="11">
        <v>0</v>
      </c>
      <c r="AP47" s="11">
        <v>1.9702645000000001E-2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15.782232366000001</v>
      </c>
      <c r="AW47" s="11">
        <v>0.75242211999999997</v>
      </c>
      <c r="AX47" s="11">
        <v>0</v>
      </c>
      <c r="AY47" s="11">
        <v>0</v>
      </c>
      <c r="AZ47" s="11">
        <v>23.449350527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5.0455281330000004</v>
      </c>
      <c r="BG47" s="11">
        <v>0.23854975</v>
      </c>
      <c r="BH47" s="11">
        <v>0</v>
      </c>
      <c r="BI47" s="11">
        <v>0</v>
      </c>
      <c r="BJ47" s="11">
        <v>2.2523272990000001</v>
      </c>
      <c r="BK47" s="12">
        <f t="shared" si="9"/>
        <v>142.15188698500003</v>
      </c>
    </row>
    <row r="48" spans="1:63" ht="13" x14ac:dyDescent="0.3">
      <c r="A48" s="10"/>
      <c r="B48" s="48" t="s">
        <v>55</v>
      </c>
      <c r="C48" s="11">
        <v>0</v>
      </c>
      <c r="D48" s="11">
        <v>1.2585576839999999</v>
      </c>
      <c r="E48" s="11">
        <v>0</v>
      </c>
      <c r="F48" s="11">
        <v>0</v>
      </c>
      <c r="G48" s="11">
        <v>0</v>
      </c>
      <c r="H48" s="11">
        <v>10.522195047</v>
      </c>
      <c r="I48" s="11">
        <v>598.57001173599997</v>
      </c>
      <c r="J48" s="11">
        <v>0</v>
      </c>
      <c r="K48" s="11">
        <v>0</v>
      </c>
      <c r="L48" s="11">
        <v>318.67198844000001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3.4093349470000001</v>
      </c>
      <c r="S48" s="11">
        <v>25.247993165</v>
      </c>
      <c r="T48" s="11">
        <v>0</v>
      </c>
      <c r="U48" s="11">
        <v>0</v>
      </c>
      <c r="V48" s="11">
        <v>11.296630717999999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1.136374062</v>
      </c>
      <c r="AC48" s="11">
        <v>63.243492873999998</v>
      </c>
      <c r="AD48" s="11">
        <v>0</v>
      </c>
      <c r="AE48" s="11">
        <v>0</v>
      </c>
      <c r="AF48" s="11">
        <v>528.87304262199996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7.1120502000000002E-2</v>
      </c>
      <c r="AM48" s="11">
        <v>0.95142442299999996</v>
      </c>
      <c r="AN48" s="11">
        <v>0</v>
      </c>
      <c r="AO48" s="11">
        <v>0</v>
      </c>
      <c r="AP48" s="11">
        <v>6.85320193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104.092683108</v>
      </c>
      <c r="AW48" s="11">
        <v>90.619724454000007</v>
      </c>
      <c r="AX48" s="11">
        <v>0</v>
      </c>
      <c r="AY48" s="11">
        <v>0</v>
      </c>
      <c r="AZ48" s="11">
        <v>484.52449357099999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54.206328743999997</v>
      </c>
      <c r="BG48" s="11">
        <v>12.029049248</v>
      </c>
      <c r="BH48" s="11">
        <v>0</v>
      </c>
      <c r="BI48" s="11">
        <v>0</v>
      </c>
      <c r="BJ48" s="11">
        <v>65.613171128999994</v>
      </c>
      <c r="BK48" s="12">
        <f t="shared" si="9"/>
        <v>2381.1908184039999</v>
      </c>
    </row>
    <row r="49" spans="1:63" ht="13" x14ac:dyDescent="0.3">
      <c r="A49" s="10"/>
      <c r="B49" s="48" t="s">
        <v>56</v>
      </c>
      <c r="C49" s="11">
        <v>0</v>
      </c>
      <c r="D49" s="11">
        <v>5.277509792</v>
      </c>
      <c r="E49" s="11">
        <v>0</v>
      </c>
      <c r="F49" s="11">
        <v>0</v>
      </c>
      <c r="G49" s="11">
        <v>0</v>
      </c>
      <c r="H49" s="11">
        <v>246.56621599299999</v>
      </c>
      <c r="I49" s="11">
        <v>2.045486006</v>
      </c>
      <c r="J49" s="11">
        <v>0</v>
      </c>
      <c r="K49" s="11">
        <v>0</v>
      </c>
      <c r="L49" s="11">
        <v>153.06428174000001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114.003678729</v>
      </c>
      <c r="S49" s="11">
        <v>9.1224295999999996E-2</v>
      </c>
      <c r="T49" s="11">
        <v>0</v>
      </c>
      <c r="U49" s="11">
        <v>0</v>
      </c>
      <c r="V49" s="11">
        <v>20.672093043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16.387437752</v>
      </c>
      <c r="AC49" s="11">
        <v>0.19729070900000001</v>
      </c>
      <c r="AD49" s="11">
        <v>0</v>
      </c>
      <c r="AE49" s="11">
        <v>0</v>
      </c>
      <c r="AF49" s="11">
        <v>19.097522146999999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0.88673500400000005</v>
      </c>
      <c r="AM49" s="11">
        <v>6.0115200000000002E-3</v>
      </c>
      <c r="AN49" s="11">
        <v>0</v>
      </c>
      <c r="AO49" s="11">
        <v>0</v>
      </c>
      <c r="AP49" s="11">
        <v>0.79895121099999999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807.57179734399995</v>
      </c>
      <c r="AW49" s="11">
        <v>45.315232017</v>
      </c>
      <c r="AX49" s="11">
        <v>0</v>
      </c>
      <c r="AY49" s="11">
        <v>0</v>
      </c>
      <c r="AZ49" s="11">
        <v>506.250385333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311.50996096900002</v>
      </c>
      <c r="BG49" s="11">
        <v>14.915308982000001</v>
      </c>
      <c r="BH49" s="11">
        <v>0</v>
      </c>
      <c r="BI49" s="11">
        <v>0</v>
      </c>
      <c r="BJ49" s="11">
        <v>72.850534202000006</v>
      </c>
      <c r="BK49" s="12">
        <f t="shared" si="9"/>
        <v>2337.5076567889996</v>
      </c>
    </row>
    <row r="50" spans="1:63" ht="13" x14ac:dyDescent="0.3">
      <c r="A50" s="10"/>
      <c r="B50" s="48" t="s">
        <v>57</v>
      </c>
      <c r="C50" s="11">
        <v>0</v>
      </c>
      <c r="D50" s="11">
        <v>2.8498602810000002</v>
      </c>
      <c r="E50" s="11">
        <v>0</v>
      </c>
      <c r="F50" s="11">
        <v>0</v>
      </c>
      <c r="G50" s="11">
        <v>0</v>
      </c>
      <c r="H50" s="11">
        <v>37.627158299999998</v>
      </c>
      <c r="I50" s="11">
        <v>9.5167034210000008</v>
      </c>
      <c r="J50" s="11">
        <v>0</v>
      </c>
      <c r="K50" s="11">
        <v>0</v>
      </c>
      <c r="L50" s="11">
        <v>26.703354450999999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16.940233825</v>
      </c>
      <c r="S50" s="11">
        <v>8.5433809999999992E-3</v>
      </c>
      <c r="T50" s="11">
        <v>0</v>
      </c>
      <c r="U50" s="11">
        <v>0</v>
      </c>
      <c r="V50" s="11">
        <v>4.1454063870000004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48.023402191000002</v>
      </c>
      <c r="AC50" s="11">
        <v>1.2533650750000001</v>
      </c>
      <c r="AD50" s="11">
        <v>0</v>
      </c>
      <c r="AE50" s="11">
        <v>0</v>
      </c>
      <c r="AF50" s="11">
        <v>330.45920917900003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2.4408523180000001</v>
      </c>
      <c r="AM50" s="11">
        <v>0</v>
      </c>
      <c r="AN50" s="11">
        <v>0</v>
      </c>
      <c r="AO50" s="11">
        <v>0</v>
      </c>
      <c r="AP50" s="11">
        <v>12.573140151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350.396567043</v>
      </c>
      <c r="AW50" s="11">
        <v>52.798200416999997</v>
      </c>
      <c r="AX50" s="11">
        <v>0</v>
      </c>
      <c r="AY50" s="11">
        <v>0</v>
      </c>
      <c r="AZ50" s="11">
        <v>600.25147982600004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131.46889544199999</v>
      </c>
      <c r="BG50" s="11">
        <v>14.537606324</v>
      </c>
      <c r="BH50" s="11">
        <v>0</v>
      </c>
      <c r="BI50" s="11">
        <v>0</v>
      </c>
      <c r="BJ50" s="11">
        <v>66.148997256000001</v>
      </c>
      <c r="BK50" s="12">
        <f t="shared" si="9"/>
        <v>1708.1429752680003</v>
      </c>
    </row>
    <row r="51" spans="1:63" ht="13" x14ac:dyDescent="0.3">
      <c r="A51" s="10"/>
      <c r="B51" s="48" t="s">
        <v>58</v>
      </c>
      <c r="C51" s="11">
        <v>0</v>
      </c>
      <c r="D51" s="11">
        <v>2.45557705</v>
      </c>
      <c r="E51" s="11">
        <v>0</v>
      </c>
      <c r="F51" s="11">
        <v>0</v>
      </c>
      <c r="G51" s="11">
        <v>0</v>
      </c>
      <c r="H51" s="11">
        <v>28.192869358999999</v>
      </c>
      <c r="I51" s="11">
        <v>4.7290513839999999</v>
      </c>
      <c r="J51" s="11">
        <v>0</v>
      </c>
      <c r="K51" s="11">
        <v>0</v>
      </c>
      <c r="L51" s="11">
        <v>35.214835229000002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7.5365078700000003</v>
      </c>
      <c r="S51" s="11">
        <v>7.4905210159999998</v>
      </c>
      <c r="T51" s="11">
        <v>0</v>
      </c>
      <c r="U51" s="11">
        <v>0</v>
      </c>
      <c r="V51" s="11">
        <v>13.183402642000001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1.6881616319999999</v>
      </c>
      <c r="AC51" s="11">
        <v>0</v>
      </c>
      <c r="AD51" s="11">
        <v>0</v>
      </c>
      <c r="AE51" s="11">
        <v>0</v>
      </c>
      <c r="AF51" s="11">
        <v>25.971924424000001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0.30951933599999998</v>
      </c>
      <c r="AM51" s="11">
        <v>0.41881201099999998</v>
      </c>
      <c r="AN51" s="11">
        <v>0</v>
      </c>
      <c r="AO51" s="11">
        <v>0</v>
      </c>
      <c r="AP51" s="11">
        <v>0.36528169700000002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246.276543414</v>
      </c>
      <c r="AW51" s="11">
        <v>140.408598009</v>
      </c>
      <c r="AX51" s="11">
        <v>0</v>
      </c>
      <c r="AY51" s="11">
        <v>0</v>
      </c>
      <c r="AZ51" s="11">
        <v>863.86437901099998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78.872776469000001</v>
      </c>
      <c r="BG51" s="11">
        <v>7.0831298049999996</v>
      </c>
      <c r="BH51" s="11">
        <v>0</v>
      </c>
      <c r="BI51" s="11">
        <v>0</v>
      </c>
      <c r="BJ51" s="11">
        <v>122.81348649900001</v>
      </c>
      <c r="BK51" s="12">
        <f t="shared" si="9"/>
        <v>1586.8753768569998</v>
      </c>
    </row>
    <row r="52" spans="1:63" ht="13" x14ac:dyDescent="0.3">
      <c r="A52" s="10"/>
      <c r="B52" s="48" t="s">
        <v>59</v>
      </c>
      <c r="C52" s="11">
        <v>0</v>
      </c>
      <c r="D52" s="11">
        <v>3.4811450229999998</v>
      </c>
      <c r="E52" s="11">
        <v>0</v>
      </c>
      <c r="F52" s="11">
        <v>0</v>
      </c>
      <c r="G52" s="11">
        <v>0</v>
      </c>
      <c r="H52" s="11">
        <v>80.087390099000004</v>
      </c>
      <c r="I52" s="11">
        <v>39.946484149</v>
      </c>
      <c r="J52" s="11">
        <v>0</v>
      </c>
      <c r="K52" s="11">
        <v>0</v>
      </c>
      <c r="L52" s="11">
        <v>39.906477383999999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28.772881763000001</v>
      </c>
      <c r="S52" s="11">
        <v>2.1775702099999998</v>
      </c>
      <c r="T52" s="11">
        <v>0</v>
      </c>
      <c r="U52" s="11">
        <v>0</v>
      </c>
      <c r="V52" s="11">
        <v>6.7761441570000001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81.810383406</v>
      </c>
      <c r="AC52" s="11">
        <v>1.7204886070000001</v>
      </c>
      <c r="AD52" s="11">
        <v>0</v>
      </c>
      <c r="AE52" s="11">
        <v>0</v>
      </c>
      <c r="AF52" s="11">
        <v>200.660265893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5.6773556559999996</v>
      </c>
      <c r="AM52" s="11">
        <v>1.7265443869999999</v>
      </c>
      <c r="AN52" s="11">
        <v>0</v>
      </c>
      <c r="AO52" s="11">
        <v>0</v>
      </c>
      <c r="AP52" s="11">
        <v>6.0029630369999998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634.620503278</v>
      </c>
      <c r="AW52" s="11">
        <v>93.807797351000005</v>
      </c>
      <c r="AX52" s="11">
        <v>0</v>
      </c>
      <c r="AY52" s="11">
        <v>0</v>
      </c>
      <c r="AZ52" s="11">
        <v>430.66895580800002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185.73077696199999</v>
      </c>
      <c r="BG52" s="11">
        <v>11.632419701</v>
      </c>
      <c r="BH52" s="11">
        <v>0</v>
      </c>
      <c r="BI52" s="11">
        <v>0</v>
      </c>
      <c r="BJ52" s="11">
        <v>42.416948949000002</v>
      </c>
      <c r="BK52" s="12">
        <f t="shared" si="9"/>
        <v>1897.6234958199998</v>
      </c>
    </row>
    <row r="53" spans="1:63" ht="13" x14ac:dyDescent="0.3">
      <c r="A53" s="10"/>
      <c r="B53" s="48" t="s">
        <v>60</v>
      </c>
      <c r="C53" s="11">
        <v>0</v>
      </c>
      <c r="D53" s="11">
        <v>5.8791710750000004</v>
      </c>
      <c r="E53" s="11">
        <v>0</v>
      </c>
      <c r="F53" s="11">
        <v>0</v>
      </c>
      <c r="G53" s="11">
        <v>0</v>
      </c>
      <c r="H53" s="11">
        <v>95.26016439</v>
      </c>
      <c r="I53" s="11">
        <v>155.61572540500001</v>
      </c>
      <c r="J53" s="11">
        <v>0</v>
      </c>
      <c r="K53" s="11">
        <v>0</v>
      </c>
      <c r="L53" s="11">
        <v>437.95978655099998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34.680691443999997</v>
      </c>
      <c r="S53" s="11">
        <v>5.6920902399999997</v>
      </c>
      <c r="T53" s="11">
        <v>0</v>
      </c>
      <c r="U53" s="11">
        <v>0</v>
      </c>
      <c r="V53" s="11">
        <v>22.403234274999999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50.307060495000002</v>
      </c>
      <c r="AC53" s="11">
        <v>9.7341496719999991</v>
      </c>
      <c r="AD53" s="11">
        <v>0</v>
      </c>
      <c r="AE53" s="11">
        <v>0</v>
      </c>
      <c r="AF53" s="11">
        <v>331.64054635999997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3.016411696</v>
      </c>
      <c r="AM53" s="11">
        <v>0.53460626200000005</v>
      </c>
      <c r="AN53" s="11">
        <v>0</v>
      </c>
      <c r="AO53" s="11">
        <v>0</v>
      </c>
      <c r="AP53" s="11">
        <v>9.0581579320000003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1224.2496390690001</v>
      </c>
      <c r="AW53" s="11">
        <v>167.99974857500001</v>
      </c>
      <c r="AX53" s="11">
        <v>0</v>
      </c>
      <c r="AY53" s="11">
        <v>0</v>
      </c>
      <c r="AZ53" s="11">
        <v>1421.465714016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424.55237532199999</v>
      </c>
      <c r="BG53" s="11">
        <v>25.470222694</v>
      </c>
      <c r="BH53" s="11">
        <v>0</v>
      </c>
      <c r="BI53" s="11">
        <v>0</v>
      </c>
      <c r="BJ53" s="11">
        <v>209.47461496599999</v>
      </c>
      <c r="BK53" s="12">
        <f t="shared" si="9"/>
        <v>4634.994110439</v>
      </c>
    </row>
    <row r="54" spans="1:63" ht="13" x14ac:dyDescent="0.3">
      <c r="A54" s="10"/>
      <c r="B54" s="48" t="s">
        <v>61</v>
      </c>
      <c r="C54" s="11">
        <v>0</v>
      </c>
      <c r="D54" s="11">
        <v>2.3466848339999999</v>
      </c>
      <c r="E54" s="11">
        <v>0</v>
      </c>
      <c r="F54" s="11">
        <v>0</v>
      </c>
      <c r="G54" s="11">
        <v>0</v>
      </c>
      <c r="H54" s="11">
        <v>30.966025881</v>
      </c>
      <c r="I54" s="11">
        <v>2.528214846</v>
      </c>
      <c r="J54" s="11">
        <v>0</v>
      </c>
      <c r="K54" s="11">
        <v>0</v>
      </c>
      <c r="L54" s="11">
        <v>20.016271748000001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11.256208087999999</v>
      </c>
      <c r="S54" s="11">
        <v>0.48151311600000002</v>
      </c>
      <c r="T54" s="11">
        <v>0</v>
      </c>
      <c r="U54" s="11">
        <v>0</v>
      </c>
      <c r="V54" s="11">
        <v>3.42574932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1.1040553319999999</v>
      </c>
      <c r="AC54" s="11">
        <v>0</v>
      </c>
      <c r="AD54" s="11">
        <v>0</v>
      </c>
      <c r="AE54" s="11">
        <v>0</v>
      </c>
      <c r="AF54" s="11">
        <v>2.1579636899999999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3.7383E-2</v>
      </c>
      <c r="AM54" s="11">
        <v>0</v>
      </c>
      <c r="AN54" s="11">
        <v>0</v>
      </c>
      <c r="AO54" s="11">
        <v>0</v>
      </c>
      <c r="AP54" s="11">
        <v>0.153970412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404.00805375900001</v>
      </c>
      <c r="AW54" s="11">
        <v>40.042007814999998</v>
      </c>
      <c r="AX54" s="11">
        <v>0</v>
      </c>
      <c r="AY54" s="11">
        <v>0</v>
      </c>
      <c r="AZ54" s="11">
        <v>415.37892038799998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163.25682666</v>
      </c>
      <c r="BG54" s="11">
        <v>2.2720739879999998</v>
      </c>
      <c r="BH54" s="11">
        <v>0</v>
      </c>
      <c r="BI54" s="11">
        <v>0</v>
      </c>
      <c r="BJ54" s="11">
        <v>53.039207928000003</v>
      </c>
      <c r="BK54" s="12">
        <f t="shared" si="9"/>
        <v>1152.471130805</v>
      </c>
    </row>
    <row r="55" spans="1:63" ht="13" x14ac:dyDescent="0.3">
      <c r="A55" s="10"/>
      <c r="B55" s="52" t="s">
        <v>62</v>
      </c>
      <c r="C55" s="11">
        <v>0</v>
      </c>
      <c r="D55" s="11">
        <v>3.182952024</v>
      </c>
      <c r="E55" s="11">
        <v>0</v>
      </c>
      <c r="F55" s="11">
        <v>0</v>
      </c>
      <c r="G55" s="11">
        <v>0</v>
      </c>
      <c r="H55" s="11">
        <v>14.566835927</v>
      </c>
      <c r="I55" s="11">
        <v>4.7460549810000003</v>
      </c>
      <c r="J55" s="11">
        <v>0</v>
      </c>
      <c r="K55" s="11">
        <v>0</v>
      </c>
      <c r="L55" s="11">
        <v>28.336004185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9.3237059299999991</v>
      </c>
      <c r="S55" s="11">
        <v>10.250393946999999</v>
      </c>
      <c r="T55" s="11">
        <v>0</v>
      </c>
      <c r="U55" s="11">
        <v>0</v>
      </c>
      <c r="V55" s="11">
        <v>4.0743154869999998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14.973187639000001</v>
      </c>
      <c r="AC55" s="11">
        <v>11.108620379</v>
      </c>
      <c r="AD55" s="11">
        <v>0</v>
      </c>
      <c r="AE55" s="11">
        <v>0</v>
      </c>
      <c r="AF55" s="11">
        <v>675.67734918999997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1.3366008229999999</v>
      </c>
      <c r="AM55" s="11">
        <v>2.7782310890000002</v>
      </c>
      <c r="AN55" s="11">
        <v>0</v>
      </c>
      <c r="AO55" s="11">
        <v>0</v>
      </c>
      <c r="AP55" s="11">
        <v>29.775600906000001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181.09161650199999</v>
      </c>
      <c r="AW55" s="11">
        <v>112.629396484</v>
      </c>
      <c r="AX55" s="11">
        <v>4.8959348E-2</v>
      </c>
      <c r="AY55" s="11">
        <v>0</v>
      </c>
      <c r="AZ55" s="11">
        <v>955.81089209388995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107.062855902</v>
      </c>
      <c r="BG55" s="11">
        <v>23.675534313</v>
      </c>
      <c r="BH55" s="11">
        <v>0.218337804</v>
      </c>
      <c r="BI55" s="11">
        <v>0</v>
      </c>
      <c r="BJ55" s="11">
        <v>244.204693843</v>
      </c>
      <c r="BK55" s="12">
        <f t="shared" si="9"/>
        <v>2434.8721387968894</v>
      </c>
    </row>
    <row r="56" spans="1:63" ht="13" x14ac:dyDescent="0.3">
      <c r="A56" s="10"/>
      <c r="B56" s="53" t="s">
        <v>63</v>
      </c>
      <c r="C56" s="11">
        <v>0</v>
      </c>
      <c r="D56" s="11">
        <v>7.8719374489999998</v>
      </c>
      <c r="E56" s="11">
        <v>0</v>
      </c>
      <c r="F56" s="11">
        <v>0</v>
      </c>
      <c r="G56" s="11">
        <v>0</v>
      </c>
      <c r="H56" s="11">
        <v>217.36789264800001</v>
      </c>
      <c r="I56" s="11">
        <v>28.331473621000001</v>
      </c>
      <c r="J56" s="11">
        <v>0</v>
      </c>
      <c r="K56" s="11">
        <v>0</v>
      </c>
      <c r="L56" s="11">
        <v>113.87147321800001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56.595478538000002</v>
      </c>
      <c r="S56" s="11">
        <v>0</v>
      </c>
      <c r="T56" s="11">
        <v>0</v>
      </c>
      <c r="U56" s="11">
        <v>0</v>
      </c>
      <c r="V56" s="11">
        <v>17.612728936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118.352524895</v>
      </c>
      <c r="AC56" s="11">
        <v>2.3991716969999999</v>
      </c>
      <c r="AD56" s="11">
        <v>0</v>
      </c>
      <c r="AE56" s="11">
        <v>0</v>
      </c>
      <c r="AF56" s="11">
        <v>218.766802727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10.216204806</v>
      </c>
      <c r="AM56" s="11">
        <v>1.4590839769999999</v>
      </c>
      <c r="AN56" s="11">
        <v>0</v>
      </c>
      <c r="AO56" s="11">
        <v>0</v>
      </c>
      <c r="AP56" s="11">
        <v>11.941573781000001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2246.882630868</v>
      </c>
      <c r="AW56" s="11">
        <v>141.87340867200001</v>
      </c>
      <c r="AX56" s="11">
        <v>0</v>
      </c>
      <c r="AY56" s="11">
        <v>0</v>
      </c>
      <c r="AZ56" s="11">
        <v>1379.037980008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472.32125673600001</v>
      </c>
      <c r="BG56" s="11">
        <v>41.750881118999999</v>
      </c>
      <c r="BH56" s="11">
        <v>0.203737893</v>
      </c>
      <c r="BI56" s="11">
        <v>0</v>
      </c>
      <c r="BJ56" s="11">
        <v>153.43917337299999</v>
      </c>
      <c r="BK56" s="12">
        <f t="shared" si="9"/>
        <v>5240.295414962</v>
      </c>
    </row>
    <row r="57" spans="1:63" ht="13" x14ac:dyDescent="0.3">
      <c r="A57" s="10"/>
      <c r="B57" s="48" t="s">
        <v>64</v>
      </c>
      <c r="C57" s="11">
        <v>0</v>
      </c>
      <c r="D57" s="11">
        <v>21.805715880000001</v>
      </c>
      <c r="E57" s="11">
        <v>0</v>
      </c>
      <c r="F57" s="11">
        <v>0</v>
      </c>
      <c r="G57" s="11">
        <v>0</v>
      </c>
      <c r="H57" s="11">
        <v>2003.50865939</v>
      </c>
      <c r="I57" s="11">
        <v>82.114800109000001</v>
      </c>
      <c r="J57" s="11">
        <v>0</v>
      </c>
      <c r="K57" s="11">
        <v>0</v>
      </c>
      <c r="L57" s="11">
        <v>761.53120519699996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1141.314032602</v>
      </c>
      <c r="S57" s="11">
        <v>9.0503892459999999</v>
      </c>
      <c r="T57" s="11">
        <v>0</v>
      </c>
      <c r="U57" s="11">
        <v>0</v>
      </c>
      <c r="V57" s="11">
        <v>164.59231487599999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43.371346439</v>
      </c>
      <c r="AC57" s="11">
        <v>3.5888902640000002</v>
      </c>
      <c r="AD57" s="11">
        <v>0</v>
      </c>
      <c r="AE57" s="11">
        <v>0</v>
      </c>
      <c r="AF57" s="11">
        <v>119.030281847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4.2880312399999996</v>
      </c>
      <c r="AM57" s="11">
        <v>8.8821222000000005E-2</v>
      </c>
      <c r="AN57" s="11">
        <v>0</v>
      </c>
      <c r="AO57" s="11">
        <v>0</v>
      </c>
      <c r="AP57" s="11">
        <v>8.0919184860000009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6020.8881896089997</v>
      </c>
      <c r="AW57" s="11">
        <v>199.10799577</v>
      </c>
      <c r="AX57" s="11">
        <v>0</v>
      </c>
      <c r="AY57" s="11">
        <v>0</v>
      </c>
      <c r="AZ57" s="11">
        <v>2567.8471046250002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2651.1227345749999</v>
      </c>
      <c r="BG57" s="11">
        <v>36.805293782</v>
      </c>
      <c r="BH57" s="11">
        <v>0</v>
      </c>
      <c r="BI57" s="11">
        <v>0</v>
      </c>
      <c r="BJ57" s="11">
        <v>496.444532756</v>
      </c>
      <c r="BK57" s="12">
        <f t="shared" si="9"/>
        <v>16334.592257914999</v>
      </c>
    </row>
    <row r="58" spans="1:63" ht="13" x14ac:dyDescent="0.3">
      <c r="A58" s="10"/>
      <c r="B58" s="48" t="s">
        <v>65</v>
      </c>
      <c r="C58" s="11">
        <v>0</v>
      </c>
      <c r="D58" s="11">
        <v>18.609157733</v>
      </c>
      <c r="E58" s="11">
        <v>0</v>
      </c>
      <c r="F58" s="11">
        <v>0</v>
      </c>
      <c r="G58" s="11">
        <v>0</v>
      </c>
      <c r="H58" s="11">
        <v>1242.4261629580001</v>
      </c>
      <c r="I58" s="11">
        <v>86.556308259000005</v>
      </c>
      <c r="J58" s="11">
        <v>0</v>
      </c>
      <c r="K58" s="11">
        <v>0</v>
      </c>
      <c r="L58" s="11">
        <v>576.35274048700001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561.03760679699997</v>
      </c>
      <c r="S58" s="11">
        <v>1.8944981830000001</v>
      </c>
      <c r="T58" s="11">
        <v>0</v>
      </c>
      <c r="U58" s="11">
        <v>0</v>
      </c>
      <c r="V58" s="11">
        <v>97.200076542000005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23.432969875000001</v>
      </c>
      <c r="AC58" s="11">
        <v>2.8277611939999998</v>
      </c>
      <c r="AD58" s="11">
        <v>0</v>
      </c>
      <c r="AE58" s="11">
        <v>0</v>
      </c>
      <c r="AF58" s="11">
        <v>479.66134541399998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1.4916994400000001</v>
      </c>
      <c r="AM58" s="11">
        <v>0.9121821</v>
      </c>
      <c r="AN58" s="11">
        <v>0</v>
      </c>
      <c r="AO58" s="11">
        <v>0</v>
      </c>
      <c r="AP58" s="11">
        <v>17.217561512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4468.920007617</v>
      </c>
      <c r="AW58" s="11">
        <v>216.35012299600001</v>
      </c>
      <c r="AX58" s="11">
        <v>1.1376682000000001E-2</v>
      </c>
      <c r="AY58" s="11">
        <v>1.9323554E-2</v>
      </c>
      <c r="AZ58" s="11">
        <v>2636.6916384340002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1645.9423850400001</v>
      </c>
      <c r="BG58" s="11">
        <v>38.058076331000002</v>
      </c>
      <c r="BH58" s="11">
        <v>0</v>
      </c>
      <c r="BI58" s="11">
        <v>0</v>
      </c>
      <c r="BJ58" s="11">
        <v>368.025276561</v>
      </c>
      <c r="BK58" s="12">
        <f t="shared" si="9"/>
        <v>12483.638277709002</v>
      </c>
    </row>
    <row r="59" spans="1:63" ht="13" x14ac:dyDescent="0.3">
      <c r="A59" s="10"/>
      <c r="B59" s="48" t="s">
        <v>66</v>
      </c>
      <c r="C59" s="11">
        <v>0</v>
      </c>
      <c r="D59" s="11">
        <v>6.7690889360000002</v>
      </c>
      <c r="E59" s="11">
        <v>0</v>
      </c>
      <c r="F59" s="11">
        <v>0</v>
      </c>
      <c r="G59" s="11">
        <v>0</v>
      </c>
      <c r="H59" s="11">
        <v>64.368166314000007</v>
      </c>
      <c r="I59" s="11">
        <v>72.912982611000004</v>
      </c>
      <c r="J59" s="11">
        <v>0</v>
      </c>
      <c r="K59" s="11">
        <v>0</v>
      </c>
      <c r="L59" s="11">
        <v>83.816208011000001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42.488078559000002</v>
      </c>
      <c r="S59" s="11">
        <v>15.410467456999999</v>
      </c>
      <c r="T59" s="11">
        <v>0</v>
      </c>
      <c r="U59" s="11">
        <v>0</v>
      </c>
      <c r="V59" s="11">
        <v>22.171273526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48.706864152999998</v>
      </c>
      <c r="AC59" s="11">
        <v>6.7499364230000003</v>
      </c>
      <c r="AD59" s="11">
        <v>0</v>
      </c>
      <c r="AE59" s="11">
        <v>0</v>
      </c>
      <c r="AF59" s="11">
        <v>927.88951911599997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3.6443541850000001</v>
      </c>
      <c r="AM59" s="11">
        <v>1.7465429969999999</v>
      </c>
      <c r="AN59" s="11">
        <v>0</v>
      </c>
      <c r="AO59" s="11">
        <v>0</v>
      </c>
      <c r="AP59" s="11">
        <v>33.513103463999997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975.75225631800004</v>
      </c>
      <c r="AW59" s="11">
        <v>235.57450941799999</v>
      </c>
      <c r="AX59" s="11">
        <v>1.0665E-5</v>
      </c>
      <c r="AY59" s="11">
        <v>0</v>
      </c>
      <c r="AZ59" s="11">
        <v>1761.8276093970001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533.99549349100005</v>
      </c>
      <c r="BG59" s="11">
        <v>42.241907224999999</v>
      </c>
      <c r="BH59" s="11">
        <v>0</v>
      </c>
      <c r="BI59" s="11">
        <v>0</v>
      </c>
      <c r="BJ59" s="11">
        <v>413.73118576299998</v>
      </c>
      <c r="BK59" s="12">
        <f t="shared" si="9"/>
        <v>5293.3095580290019</v>
      </c>
    </row>
    <row r="60" spans="1:63" ht="13" x14ac:dyDescent="0.3">
      <c r="A60" s="10"/>
      <c r="B60" s="48" t="s">
        <v>67</v>
      </c>
      <c r="C60" s="11">
        <v>0</v>
      </c>
      <c r="D60" s="11">
        <v>8.9350907209999999</v>
      </c>
      <c r="E60" s="11">
        <v>0</v>
      </c>
      <c r="F60" s="11">
        <v>0</v>
      </c>
      <c r="G60" s="11">
        <v>0</v>
      </c>
      <c r="H60" s="11">
        <v>139.214497849</v>
      </c>
      <c r="I60" s="11">
        <v>23.408880538999998</v>
      </c>
      <c r="J60" s="11">
        <v>0</v>
      </c>
      <c r="K60" s="11">
        <v>0</v>
      </c>
      <c r="L60" s="11">
        <v>178.61708470799999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38.061849918999997</v>
      </c>
      <c r="S60" s="11">
        <v>1.0159278700000001</v>
      </c>
      <c r="T60" s="11">
        <v>0</v>
      </c>
      <c r="U60" s="11">
        <v>0</v>
      </c>
      <c r="V60" s="11">
        <v>20.570208279999999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15.240518228999999</v>
      </c>
      <c r="AC60" s="11">
        <v>0.64926690499999995</v>
      </c>
      <c r="AD60" s="11">
        <v>0</v>
      </c>
      <c r="AE60" s="11">
        <v>0</v>
      </c>
      <c r="AF60" s="11">
        <v>288.57559320399997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1.2660538160000001</v>
      </c>
      <c r="AM60" s="11">
        <v>1.2773809860000001</v>
      </c>
      <c r="AN60" s="11">
        <v>0</v>
      </c>
      <c r="AO60" s="11">
        <v>0</v>
      </c>
      <c r="AP60" s="11">
        <v>16.067584107999998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1278.040580269</v>
      </c>
      <c r="AW60" s="11">
        <v>195.035225626</v>
      </c>
      <c r="AX60" s="11">
        <v>1.5228491260000001</v>
      </c>
      <c r="AY60" s="11">
        <v>0</v>
      </c>
      <c r="AZ60" s="11">
        <v>2726.9167923370001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343.97998548700002</v>
      </c>
      <c r="BG60" s="11">
        <v>21.724132158</v>
      </c>
      <c r="BH60" s="11">
        <v>0</v>
      </c>
      <c r="BI60" s="11">
        <v>0</v>
      </c>
      <c r="BJ60" s="11">
        <v>348.95613115700002</v>
      </c>
      <c r="BK60" s="12">
        <f t="shared" si="9"/>
        <v>5649.075633294</v>
      </c>
    </row>
    <row r="61" spans="1:63" ht="13" x14ac:dyDescent="0.3">
      <c r="A61" s="10"/>
      <c r="B61" s="48" t="s">
        <v>68</v>
      </c>
      <c r="C61" s="11">
        <v>0</v>
      </c>
      <c r="D61" s="11">
        <v>1.0638162099999999</v>
      </c>
      <c r="E61" s="11">
        <v>0</v>
      </c>
      <c r="F61" s="11">
        <v>0</v>
      </c>
      <c r="G61" s="11">
        <v>0</v>
      </c>
      <c r="H61" s="11">
        <v>29.241180974999999</v>
      </c>
      <c r="I61" s="11">
        <v>35.305305113000003</v>
      </c>
      <c r="J61" s="11">
        <v>0</v>
      </c>
      <c r="K61" s="11">
        <v>0</v>
      </c>
      <c r="L61" s="11">
        <v>120.491105917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14.585910881</v>
      </c>
      <c r="S61" s="11">
        <v>11.687796535</v>
      </c>
      <c r="T61" s="11">
        <v>0</v>
      </c>
      <c r="U61" s="11">
        <v>0</v>
      </c>
      <c r="V61" s="11">
        <v>27.754978092999998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1.490133462</v>
      </c>
      <c r="AC61" s="11">
        <v>3.3389290090000001</v>
      </c>
      <c r="AD61" s="11">
        <v>0</v>
      </c>
      <c r="AE61" s="11">
        <v>0</v>
      </c>
      <c r="AF61" s="11">
        <v>36.140142806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0.20463367599999999</v>
      </c>
      <c r="AM61" s="11">
        <v>0</v>
      </c>
      <c r="AN61" s="11">
        <v>0</v>
      </c>
      <c r="AO61" s="11">
        <v>0</v>
      </c>
      <c r="AP61" s="11">
        <v>0.60937443199999997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44.819804712</v>
      </c>
      <c r="AW61" s="11">
        <v>86.085803415000001</v>
      </c>
      <c r="AX61" s="11">
        <v>0</v>
      </c>
      <c r="AY61" s="11">
        <v>0</v>
      </c>
      <c r="AZ61" s="11">
        <v>284.86999406000001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16.187333688999999</v>
      </c>
      <c r="BG61" s="11">
        <v>11.11001594</v>
      </c>
      <c r="BH61" s="11">
        <v>0</v>
      </c>
      <c r="BI61" s="11">
        <v>0</v>
      </c>
      <c r="BJ61" s="11">
        <v>42.132609508999998</v>
      </c>
      <c r="BK61" s="12">
        <f t="shared" si="9"/>
        <v>767.11886843399998</v>
      </c>
    </row>
    <row r="62" spans="1:63" ht="13" x14ac:dyDescent="0.3">
      <c r="A62" s="10"/>
      <c r="B62" s="48" t="s">
        <v>69</v>
      </c>
      <c r="C62" s="25">
        <v>0</v>
      </c>
      <c r="D62" s="25">
        <v>1.5206809999999999</v>
      </c>
      <c r="E62" s="25">
        <v>0</v>
      </c>
      <c r="F62" s="25">
        <v>0</v>
      </c>
      <c r="G62" s="25">
        <v>0</v>
      </c>
      <c r="H62" s="25">
        <v>36.464343472000003</v>
      </c>
      <c r="I62" s="25">
        <v>36.710001208999998</v>
      </c>
      <c r="J62" s="25">
        <v>0</v>
      </c>
      <c r="K62" s="25">
        <v>0</v>
      </c>
      <c r="L62" s="25">
        <v>38.995983121999998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19.277983194000001</v>
      </c>
      <c r="S62" s="25">
        <v>1.0884369149999999</v>
      </c>
      <c r="T62" s="25">
        <v>0</v>
      </c>
      <c r="U62" s="25">
        <v>0</v>
      </c>
      <c r="V62" s="25">
        <v>5.8525397830000001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14.307395087</v>
      </c>
      <c r="AC62" s="25">
        <v>2.1827732169999998</v>
      </c>
      <c r="AD62" s="25">
        <v>0</v>
      </c>
      <c r="AE62" s="25">
        <v>0</v>
      </c>
      <c r="AF62" s="25">
        <v>115.453634626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0.69231821599999999</v>
      </c>
      <c r="AM62" s="25">
        <v>0.44598717599999999</v>
      </c>
      <c r="AN62" s="25">
        <v>0</v>
      </c>
      <c r="AO62" s="25">
        <v>0</v>
      </c>
      <c r="AP62" s="25">
        <v>2.0491054439999998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29.864315263000002</v>
      </c>
      <c r="AW62" s="25">
        <v>3.5009097480000002</v>
      </c>
      <c r="AX62" s="25">
        <v>0</v>
      </c>
      <c r="AY62" s="25">
        <v>0</v>
      </c>
      <c r="AZ62" s="25">
        <v>45.946906112000001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9.292658994</v>
      </c>
      <c r="BG62" s="25">
        <v>0.160410265</v>
      </c>
      <c r="BH62" s="25">
        <v>0</v>
      </c>
      <c r="BI62" s="25">
        <v>0</v>
      </c>
      <c r="BJ62" s="25">
        <v>3.9401003640000001</v>
      </c>
      <c r="BK62" s="12">
        <f t="shared" si="9"/>
        <v>367.74648320700004</v>
      </c>
    </row>
    <row r="63" spans="1:63" ht="13" x14ac:dyDescent="0.3">
      <c r="A63" s="10"/>
      <c r="B63" s="54" t="s">
        <v>70</v>
      </c>
      <c r="C63" s="26">
        <v>0</v>
      </c>
      <c r="D63" s="26">
        <v>2.1863706980000002</v>
      </c>
      <c r="E63" s="26">
        <v>0</v>
      </c>
      <c r="F63" s="26">
        <v>0</v>
      </c>
      <c r="G63" s="26">
        <v>0</v>
      </c>
      <c r="H63" s="26">
        <v>15.727463117999999</v>
      </c>
      <c r="I63" s="26">
        <v>10.174399805</v>
      </c>
      <c r="J63" s="26">
        <v>0</v>
      </c>
      <c r="K63" s="26">
        <v>0</v>
      </c>
      <c r="L63" s="26">
        <v>71.905827166999998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9.7036909639999998</v>
      </c>
      <c r="S63" s="26">
        <v>6.1863108450000004</v>
      </c>
      <c r="T63" s="26">
        <v>0</v>
      </c>
      <c r="U63" s="26">
        <v>0</v>
      </c>
      <c r="V63" s="26">
        <v>5.0562972769999996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18.840153354000002</v>
      </c>
      <c r="AC63" s="26">
        <v>4.6945118529999998</v>
      </c>
      <c r="AD63" s="26">
        <v>0</v>
      </c>
      <c r="AE63" s="26">
        <v>0</v>
      </c>
      <c r="AF63" s="26">
        <v>602.75052992200006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2.0621336060000002</v>
      </c>
      <c r="AM63" s="26">
        <v>2.1668664889999998</v>
      </c>
      <c r="AN63" s="26">
        <v>0</v>
      </c>
      <c r="AO63" s="26">
        <v>0</v>
      </c>
      <c r="AP63" s="26">
        <v>26.634192295999998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182.67029670299999</v>
      </c>
      <c r="AW63" s="26">
        <v>104.218563571</v>
      </c>
      <c r="AX63" s="26">
        <v>0</v>
      </c>
      <c r="AY63" s="26">
        <v>0</v>
      </c>
      <c r="AZ63" s="26">
        <v>509.78526009699999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94.877830091000007</v>
      </c>
      <c r="BG63" s="26">
        <v>9.7439558900000005</v>
      </c>
      <c r="BH63" s="26">
        <v>0</v>
      </c>
      <c r="BI63" s="26">
        <v>0</v>
      </c>
      <c r="BJ63" s="26">
        <v>105.331610951</v>
      </c>
      <c r="BK63" s="12">
        <f t="shared" si="9"/>
        <v>1784.716264697</v>
      </c>
    </row>
    <row r="64" spans="1:63" ht="13" x14ac:dyDescent="0.3">
      <c r="A64" s="10"/>
      <c r="B64" s="22" t="s">
        <v>134</v>
      </c>
      <c r="C64" s="26">
        <v>0</v>
      </c>
      <c r="D64" s="26">
        <v>2.5097294489999999</v>
      </c>
      <c r="E64" s="26">
        <v>0</v>
      </c>
      <c r="F64" s="26">
        <v>0</v>
      </c>
      <c r="G64" s="26">
        <v>0</v>
      </c>
      <c r="H64" s="26">
        <v>24.585136117000001</v>
      </c>
      <c r="I64" s="26">
        <v>0.16044715500000001</v>
      </c>
      <c r="J64" s="26">
        <v>40.743128216999999</v>
      </c>
      <c r="K64" s="26">
        <v>0</v>
      </c>
      <c r="L64" s="26">
        <v>14.719123345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17.491233668</v>
      </c>
      <c r="S64" s="26">
        <v>4.56917054</v>
      </c>
      <c r="T64" s="26">
        <v>0</v>
      </c>
      <c r="U64" s="26">
        <v>0</v>
      </c>
      <c r="V64" s="26">
        <v>3.7353433960000002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20.615292245999999</v>
      </c>
      <c r="AC64" s="26">
        <v>8.0527637159999994</v>
      </c>
      <c r="AD64" s="26">
        <v>0</v>
      </c>
      <c r="AE64" s="26">
        <v>0</v>
      </c>
      <c r="AF64" s="26">
        <v>442.85767398500002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1.6460675570000001</v>
      </c>
      <c r="AM64" s="26">
        <v>4.0898330610000002</v>
      </c>
      <c r="AN64" s="26">
        <v>0</v>
      </c>
      <c r="AO64" s="26">
        <v>0</v>
      </c>
      <c r="AP64" s="26">
        <v>20.448741104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185.178092768</v>
      </c>
      <c r="AW64" s="26">
        <v>54.015826771999997</v>
      </c>
      <c r="AX64" s="26">
        <v>0</v>
      </c>
      <c r="AY64" s="26">
        <v>0</v>
      </c>
      <c r="AZ64" s="26">
        <v>440.83367278600002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120.89089326200001</v>
      </c>
      <c r="BG64" s="26">
        <v>12.126653352</v>
      </c>
      <c r="BH64" s="26">
        <v>5.0066115000000001E-2</v>
      </c>
      <c r="BI64" s="26">
        <v>0</v>
      </c>
      <c r="BJ64" s="26">
        <v>111.164330244</v>
      </c>
      <c r="BK64" s="12">
        <f>SUM(C64:BJ64)</f>
        <v>1530.4832188549999</v>
      </c>
    </row>
    <row r="65" spans="1:63" ht="13" x14ac:dyDescent="0.3">
      <c r="A65" s="10"/>
      <c r="B65" s="48" t="s">
        <v>136</v>
      </c>
      <c r="C65" s="69">
        <v>0</v>
      </c>
      <c r="D65" s="69">
        <v>0.96450740700000004</v>
      </c>
      <c r="E65" s="69">
        <v>0</v>
      </c>
      <c r="F65" s="69">
        <v>0</v>
      </c>
      <c r="G65" s="69">
        <v>0</v>
      </c>
      <c r="H65" s="69">
        <v>3.542858152</v>
      </c>
      <c r="I65" s="69">
        <v>1.2779490170000001</v>
      </c>
      <c r="J65" s="69">
        <v>0</v>
      </c>
      <c r="K65" s="69">
        <v>0</v>
      </c>
      <c r="L65" s="69">
        <v>3.9003058249999998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2.3441506909999998</v>
      </c>
      <c r="S65" s="69">
        <v>3.1212137289999999</v>
      </c>
      <c r="T65" s="69">
        <v>0</v>
      </c>
      <c r="U65" s="69">
        <v>0</v>
      </c>
      <c r="V65" s="69">
        <v>1.5367206019999999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11.731231664999999</v>
      </c>
      <c r="AC65" s="69">
        <v>2.33865122</v>
      </c>
      <c r="AD65" s="69">
        <v>0</v>
      </c>
      <c r="AE65" s="69">
        <v>0</v>
      </c>
      <c r="AF65" s="69">
        <v>265.85462006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0.91813155499999999</v>
      </c>
      <c r="AM65" s="69">
        <v>1.314622001</v>
      </c>
      <c r="AN65" s="69">
        <v>0</v>
      </c>
      <c r="AO65" s="69">
        <v>0</v>
      </c>
      <c r="AP65" s="69">
        <v>10.46453168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66.040775543999999</v>
      </c>
      <c r="AW65" s="69">
        <v>54.963494587</v>
      </c>
      <c r="AX65" s="69">
        <v>0</v>
      </c>
      <c r="AY65" s="69">
        <v>0</v>
      </c>
      <c r="AZ65" s="69">
        <v>252.516148864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38.806546413</v>
      </c>
      <c r="BG65" s="69">
        <v>1.6274572890000001</v>
      </c>
      <c r="BH65" s="69">
        <v>0</v>
      </c>
      <c r="BI65" s="69">
        <v>0</v>
      </c>
      <c r="BJ65" s="69">
        <v>58.108268180000003</v>
      </c>
      <c r="BK65" s="12">
        <f>SUM(C65:BJ65)</f>
        <v>781.37218448099986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120.27976300700001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5064.2542906759991</v>
      </c>
      <c r="I66" s="15">
        <f t="shared" si="10"/>
        <v>2327.3163437030007</v>
      </c>
      <c r="J66" s="15">
        <f t="shared" si="10"/>
        <v>40.743128216999999</v>
      </c>
      <c r="K66" s="15">
        <f t="shared" si="10"/>
        <v>0</v>
      </c>
      <c r="L66" s="15">
        <f t="shared" si="10"/>
        <v>3878.8266720250003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2411.2044369589998</v>
      </c>
      <c r="S66" s="15">
        <f t="shared" si="10"/>
        <v>107.665192357</v>
      </c>
      <c r="T66" s="15">
        <f t="shared" si="10"/>
        <v>0</v>
      </c>
      <c r="U66" s="15">
        <f t="shared" si="10"/>
        <v>0</v>
      </c>
      <c r="V66" s="15">
        <f t="shared" si="10"/>
        <v>530.91363983799988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552.38101047199996</v>
      </c>
      <c r="AC66" s="15">
        <f t="shared" si="10"/>
        <v>128.62917283799999</v>
      </c>
      <c r="AD66" s="15">
        <f t="shared" si="10"/>
        <v>0</v>
      </c>
      <c r="AE66" s="15">
        <f t="shared" si="10"/>
        <v>0</v>
      </c>
      <c r="AF66" s="15">
        <f t="shared" si="10"/>
        <v>5678.5975149289998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41.262980008000007</v>
      </c>
      <c r="AM66" s="15">
        <f t="shared" si="10"/>
        <v>20.447972117000003</v>
      </c>
      <c r="AN66" s="15">
        <f t="shared" si="10"/>
        <v>0</v>
      </c>
      <c r="AO66" s="15">
        <f t="shared" si="10"/>
        <v>0</v>
      </c>
      <c r="AP66" s="15">
        <f t="shared" si="10"/>
        <v>213.85049250100002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24395.274878803997</v>
      </c>
      <c r="AW66" s="15">
        <f t="shared" si="10"/>
        <v>2469.2497649470001</v>
      </c>
      <c r="AX66" s="15">
        <f t="shared" si="10"/>
        <v>1.5831958210000001</v>
      </c>
      <c r="AY66" s="15">
        <f t="shared" si="10"/>
        <v>3.8759771999999998E-2</v>
      </c>
      <c r="AZ66" s="15">
        <f t="shared" si="10"/>
        <v>22114.175394783892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9027.4589545509989</v>
      </c>
      <c r="BG66" s="15">
        <f t="shared" si="10"/>
        <v>388.37016870599996</v>
      </c>
      <c r="BH66" s="15">
        <f t="shared" si="10"/>
        <v>0.47214181200000005</v>
      </c>
      <c r="BI66" s="15">
        <f t="shared" si="10"/>
        <v>0</v>
      </c>
      <c r="BJ66" s="15">
        <f>SUM(BJ46:BJ65)</f>
        <v>3412.2402119159997</v>
      </c>
      <c r="BK66" s="15">
        <f>SUM(BK46:BK65)</f>
        <v>82925.236080759889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130.551783161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5357.3475354489992</v>
      </c>
      <c r="I67" s="13">
        <f>I44+I66</f>
        <v>2327.3386071410009</v>
      </c>
      <c r="J67" s="13">
        <f>J44+J66</f>
        <v>40.743128216999999</v>
      </c>
      <c r="K67" s="13">
        <f>K44+K66</f>
        <v>0</v>
      </c>
      <c r="L67" s="27">
        <f>L44+L66</f>
        <v>3904.2332718300004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2579.5794049890001</v>
      </c>
      <c r="S67" s="13">
        <f>S44+S66</f>
        <v>107.665192357</v>
      </c>
      <c r="T67" s="13">
        <f>T44+T66</f>
        <v>0</v>
      </c>
      <c r="U67" s="13">
        <f>U44+U66</f>
        <v>0</v>
      </c>
      <c r="V67" s="27">
        <f>V44+V66</f>
        <v>539.19803869899988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572.16663223399996</v>
      </c>
      <c r="AC67" s="13">
        <f>AC44+AC66</f>
        <v>128.62917283799999</v>
      </c>
      <c r="AD67" s="13">
        <f>AD44+AD66</f>
        <v>0</v>
      </c>
      <c r="AE67" s="13">
        <f>AE44+AE66</f>
        <v>0</v>
      </c>
      <c r="AF67" s="27">
        <f>AF44+AF66</f>
        <v>5684.0206433519998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42.797085722000006</v>
      </c>
      <c r="AM67" s="13">
        <f>AM44+AM66</f>
        <v>20.447972117000003</v>
      </c>
      <c r="AN67" s="13">
        <f>AN44+AN66</f>
        <v>0</v>
      </c>
      <c r="AO67" s="13">
        <f>AO44+AO66</f>
        <v>0</v>
      </c>
      <c r="AP67" s="27">
        <f>AP44+AP66</f>
        <v>214.03817402000001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26929.194792170998</v>
      </c>
      <c r="AW67" s="13">
        <f>AW44+AW66</f>
        <v>2478.2292937040002</v>
      </c>
      <c r="AX67" s="13">
        <f>AX44+AX66</f>
        <v>1.5831958210000001</v>
      </c>
      <c r="AY67" s="13">
        <f>AY44+AY66</f>
        <v>3.8759771999999998E-2</v>
      </c>
      <c r="AZ67" s="28">
        <f>AZ44+AZ66</f>
        <v>22496.412801324892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9909.0821813829989</v>
      </c>
      <c r="BG67" s="13">
        <f>BG44+BG66</f>
        <v>391.83321055199997</v>
      </c>
      <c r="BH67" s="13">
        <f>BH44+BH66</f>
        <v>0.47214181200000005</v>
      </c>
      <c r="BI67" s="13">
        <f>BI44+BI66</f>
        <v>0</v>
      </c>
      <c r="BJ67" s="27">
        <f>BJ44+BJ66</f>
        <v>3510.0281263649995</v>
      </c>
      <c r="BK67" s="29">
        <f>BK44+BK66</f>
        <v>87365.631145030886</v>
      </c>
    </row>
    <row r="68" spans="1:63" ht="3" customHeight="1" x14ac:dyDescent="0.3">
      <c r="A68" s="10"/>
      <c r="B68" s="43"/>
      <c r="C68" s="78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9"/>
    </row>
    <row r="69" spans="1:63" s="4" customFormat="1" ht="13" x14ac:dyDescent="0.3">
      <c r="A69" s="19" t="s">
        <v>72</v>
      </c>
      <c r="B69" s="55" t="s">
        <v>73</v>
      </c>
      <c r="C69" s="80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2"/>
    </row>
    <row r="70" spans="1:63" s="4" customFormat="1" ht="13" x14ac:dyDescent="0.3">
      <c r="A70" s="19" t="s">
        <v>12</v>
      </c>
      <c r="B70" s="47" t="s">
        <v>74</v>
      </c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2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80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63" s="4" customFormat="1" ht="13" x14ac:dyDescent="0.3">
      <c r="A74" s="19" t="s">
        <v>76</v>
      </c>
      <c r="B74" s="55" t="s">
        <v>77</v>
      </c>
      <c r="C74" s="80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2"/>
    </row>
    <row r="75" spans="1:63" s="4" customFormat="1" ht="13" x14ac:dyDescent="0.3">
      <c r="A75" s="19" t="s">
        <v>12</v>
      </c>
      <c r="B75" s="47" t="s">
        <v>78</v>
      </c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2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80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2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8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9"/>
    </row>
    <row r="83" spans="1:63" ht="13" x14ac:dyDescent="0.3">
      <c r="A83" s="10" t="s">
        <v>80</v>
      </c>
      <c r="B83" s="39" t="s">
        <v>81</v>
      </c>
      <c r="C83" s="78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9"/>
    </row>
    <row r="84" spans="1:63" ht="13" x14ac:dyDescent="0.3">
      <c r="A84" s="10" t="s">
        <v>12</v>
      </c>
      <c r="B84" s="43" t="s">
        <v>82</v>
      </c>
      <c r="C84" s="78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9"/>
    </row>
    <row r="85" spans="1:63" ht="14.25" customHeight="1" x14ac:dyDescent="0.3">
      <c r="A85" s="10"/>
      <c r="B85" s="48" t="s">
        <v>83</v>
      </c>
      <c r="C85" s="11">
        <v>0</v>
      </c>
      <c r="D85" s="11">
        <v>1.3342159060000001</v>
      </c>
      <c r="E85" s="11">
        <v>0</v>
      </c>
      <c r="F85" s="11">
        <v>0</v>
      </c>
      <c r="G85" s="11">
        <v>0</v>
      </c>
      <c r="H85" s="11">
        <v>6.0889122120000003</v>
      </c>
      <c r="I85" s="11">
        <v>1.645586982</v>
      </c>
      <c r="J85" s="11">
        <v>0</v>
      </c>
      <c r="K85" s="11">
        <v>0</v>
      </c>
      <c r="L85" s="11">
        <v>47.160839322000001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2.8744305780000001</v>
      </c>
      <c r="S85" s="11">
        <v>0.201163812</v>
      </c>
      <c r="T85" s="11">
        <v>0</v>
      </c>
      <c r="U85" s="11">
        <v>0</v>
      </c>
      <c r="V85" s="11">
        <v>1.120684971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0.28814424799999999</v>
      </c>
      <c r="AC85" s="11">
        <v>0</v>
      </c>
      <c r="AD85" s="11">
        <v>0</v>
      </c>
      <c r="AE85" s="11">
        <v>0</v>
      </c>
      <c r="AF85" s="11">
        <v>1.1421470709999999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1.8652846000000001E-2</v>
      </c>
      <c r="AM85" s="11">
        <v>0</v>
      </c>
      <c r="AN85" s="11">
        <v>0</v>
      </c>
      <c r="AO85" s="11">
        <v>0</v>
      </c>
      <c r="AP85" s="11">
        <v>1.6345152000000002E-2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2.238694594</v>
      </c>
      <c r="AW85" s="11">
        <v>0.191661479</v>
      </c>
      <c r="AX85" s="11">
        <v>0</v>
      </c>
      <c r="AY85" s="11">
        <v>0</v>
      </c>
      <c r="AZ85" s="11">
        <v>6.4834030770000002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0.84927548399999997</v>
      </c>
      <c r="BG85" s="11">
        <v>1.0141746E-2</v>
      </c>
      <c r="BH85" s="11">
        <v>0</v>
      </c>
      <c r="BI85" s="11">
        <v>0</v>
      </c>
      <c r="BJ85" s="11">
        <v>0.290581969</v>
      </c>
      <c r="BK85" s="12">
        <f>SUM(C85:BJ85)</f>
        <v>71.954881449000013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0.58126429000000002</v>
      </c>
      <c r="E86" s="11">
        <v>0</v>
      </c>
      <c r="F86" s="11">
        <v>0</v>
      </c>
      <c r="G86" s="11">
        <v>0</v>
      </c>
      <c r="H86" s="11">
        <v>1.916827708</v>
      </c>
      <c r="I86" s="11">
        <v>0.106620347</v>
      </c>
      <c r="J86" s="11">
        <v>0</v>
      </c>
      <c r="K86" s="11">
        <v>0</v>
      </c>
      <c r="L86" s="11">
        <v>0.871818133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0.93953517200000003</v>
      </c>
      <c r="S86" s="11">
        <v>0</v>
      </c>
      <c r="T86" s="11">
        <v>0</v>
      </c>
      <c r="U86" s="11">
        <v>0</v>
      </c>
      <c r="V86" s="11">
        <v>9.1649727E-2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2.956975151</v>
      </c>
      <c r="AC86" s="11">
        <v>8.4022479999999993E-3</v>
      </c>
      <c r="AD86" s="11">
        <v>0</v>
      </c>
      <c r="AE86" s="11">
        <v>0</v>
      </c>
      <c r="AF86" s="11">
        <v>27.298206812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0.24362720500000001</v>
      </c>
      <c r="AM86" s="11">
        <v>0</v>
      </c>
      <c r="AN86" s="11">
        <v>0</v>
      </c>
      <c r="AO86" s="11">
        <v>0</v>
      </c>
      <c r="AP86" s="11">
        <v>1.7479659620000001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3.9184292489999999</v>
      </c>
      <c r="AW86" s="11">
        <v>1.741823656</v>
      </c>
      <c r="AX86" s="11">
        <v>0</v>
      </c>
      <c r="AY86" s="11">
        <v>0</v>
      </c>
      <c r="AZ86" s="11">
        <v>6.7063065479999997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1.0960994959999999</v>
      </c>
      <c r="BG86" s="11">
        <v>0.25982044999999998</v>
      </c>
      <c r="BH86" s="11">
        <v>0</v>
      </c>
      <c r="BI86" s="11">
        <v>0</v>
      </c>
      <c r="BJ86" s="11">
        <v>0.68201283199999996</v>
      </c>
      <c r="BK86" s="12">
        <f>SUM(C86:BJ86)</f>
        <v>51.167384986000002</v>
      </c>
    </row>
    <row r="87" spans="1:63" ht="13" x14ac:dyDescent="0.3">
      <c r="A87" s="10"/>
      <c r="B87" s="57" t="s">
        <v>85</v>
      </c>
      <c r="C87" s="11">
        <v>0</v>
      </c>
      <c r="D87" s="11">
        <v>0.67197138700000003</v>
      </c>
      <c r="E87" s="11">
        <v>0</v>
      </c>
      <c r="F87" s="11">
        <v>0</v>
      </c>
      <c r="G87" s="11">
        <v>0</v>
      </c>
      <c r="H87" s="11">
        <v>10.547240975999999</v>
      </c>
      <c r="I87" s="11">
        <v>6.347380953</v>
      </c>
      <c r="J87" s="11">
        <v>0</v>
      </c>
      <c r="K87" s="11">
        <v>0</v>
      </c>
      <c r="L87" s="11">
        <v>158.15522573699999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4.4007664919999998</v>
      </c>
      <c r="S87" s="11">
        <v>0</v>
      </c>
      <c r="T87" s="11">
        <v>0</v>
      </c>
      <c r="U87" s="11">
        <v>0</v>
      </c>
      <c r="V87" s="11">
        <v>5.397457685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0.91207742000000003</v>
      </c>
      <c r="AC87" s="11">
        <v>0.23497887100000001</v>
      </c>
      <c r="AD87" s="11">
        <v>0</v>
      </c>
      <c r="AE87" s="11">
        <v>0</v>
      </c>
      <c r="AF87" s="11">
        <v>2.140294124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2.8347173999999999E-2</v>
      </c>
      <c r="AM87" s="11">
        <v>0</v>
      </c>
      <c r="AN87" s="11">
        <v>0</v>
      </c>
      <c r="AO87" s="11">
        <v>0</v>
      </c>
      <c r="AP87" s="11">
        <v>6.2541699999999999E-3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10.600383318</v>
      </c>
      <c r="AW87" s="11">
        <v>14.837414583999999</v>
      </c>
      <c r="AX87" s="11">
        <v>0</v>
      </c>
      <c r="AY87" s="11">
        <v>0</v>
      </c>
      <c r="AZ87" s="11">
        <v>45.516812139000002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2.164977087</v>
      </c>
      <c r="BG87" s="11">
        <v>2.5009301320000001</v>
      </c>
      <c r="BH87" s="11">
        <v>0</v>
      </c>
      <c r="BI87" s="11">
        <v>0</v>
      </c>
      <c r="BJ87" s="11">
        <v>6.1232924210000004</v>
      </c>
      <c r="BK87" s="12">
        <f>SUM(C87:BJ87)</f>
        <v>270.58580467000002</v>
      </c>
    </row>
    <row r="88" spans="1:63" ht="13" x14ac:dyDescent="0.3">
      <c r="A88" s="10"/>
      <c r="B88" s="57" t="s">
        <v>86</v>
      </c>
      <c r="C88" s="11">
        <v>0</v>
      </c>
      <c r="D88" s="11">
        <v>0.31531968999999999</v>
      </c>
      <c r="E88" s="11">
        <v>0</v>
      </c>
      <c r="F88" s="11">
        <v>0</v>
      </c>
      <c r="G88" s="11">
        <v>0</v>
      </c>
      <c r="H88" s="11">
        <v>6.7602017439999997</v>
      </c>
      <c r="I88" s="11">
        <v>22.536642259000001</v>
      </c>
      <c r="J88" s="11">
        <v>0</v>
      </c>
      <c r="K88" s="11">
        <v>0</v>
      </c>
      <c r="L88" s="11">
        <v>73.087350396999994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3.1943727810000002</v>
      </c>
      <c r="S88" s="11">
        <v>5.1603810010000002</v>
      </c>
      <c r="T88" s="11">
        <v>0</v>
      </c>
      <c r="U88" s="11">
        <v>0</v>
      </c>
      <c r="V88" s="11">
        <v>0.98567115900000002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3.6692938700000002</v>
      </c>
      <c r="AC88" s="11">
        <v>4.3762979629999998</v>
      </c>
      <c r="AD88" s="11">
        <v>0</v>
      </c>
      <c r="AE88" s="11">
        <v>0</v>
      </c>
      <c r="AF88" s="11">
        <v>108.92585272399999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0.33208441500000002</v>
      </c>
      <c r="AM88" s="11">
        <v>0.32614040799999999</v>
      </c>
      <c r="AN88" s="11">
        <v>0</v>
      </c>
      <c r="AO88" s="11">
        <v>0</v>
      </c>
      <c r="AP88" s="11">
        <v>2.3736253039999999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8.9350900929999995</v>
      </c>
      <c r="AW88" s="11">
        <v>6.6151097950000004</v>
      </c>
      <c r="AX88" s="11">
        <v>0</v>
      </c>
      <c r="AY88" s="11">
        <v>0</v>
      </c>
      <c r="AZ88" s="11">
        <v>39.386605254000003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3.1915163199999999</v>
      </c>
      <c r="BG88" s="11">
        <v>0.153806732</v>
      </c>
      <c r="BH88" s="11">
        <v>0</v>
      </c>
      <c r="BI88" s="11">
        <v>0</v>
      </c>
      <c r="BJ88" s="11">
        <v>2.8957793729999999</v>
      </c>
      <c r="BK88" s="12">
        <f>SUM(C88:BJ88)</f>
        <v>293.22114128199996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2.9027712729999999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25.313182640000001</v>
      </c>
      <c r="I89" s="13">
        <f t="shared" si="15"/>
        <v>30.636230541</v>
      </c>
      <c r="J89" s="13">
        <f t="shared" si="15"/>
        <v>0</v>
      </c>
      <c r="K89" s="13">
        <f t="shared" si="15"/>
        <v>0</v>
      </c>
      <c r="L89" s="14">
        <f t="shared" si="15"/>
        <v>279.27523358899998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11.409105023</v>
      </c>
      <c r="S89" s="13">
        <f t="shared" si="15"/>
        <v>5.3615448130000001</v>
      </c>
      <c r="T89" s="13">
        <f t="shared" si="15"/>
        <v>0</v>
      </c>
      <c r="U89" s="13">
        <f t="shared" si="15"/>
        <v>0</v>
      </c>
      <c r="V89" s="14">
        <f t="shared" si="15"/>
        <v>7.5954635420000001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7.8264906889999999</v>
      </c>
      <c r="AC89" s="13">
        <f t="shared" si="15"/>
        <v>4.6196790820000002</v>
      </c>
      <c r="AD89" s="13">
        <f t="shared" si="15"/>
        <v>0</v>
      </c>
      <c r="AE89" s="13">
        <f t="shared" si="15"/>
        <v>0</v>
      </c>
      <c r="AF89" s="14">
        <f t="shared" si="15"/>
        <v>139.50650073099999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0.62271164000000001</v>
      </c>
      <c r="AM89" s="13">
        <f t="shared" si="15"/>
        <v>0.32614040799999999</v>
      </c>
      <c r="AN89" s="13">
        <f t="shared" si="15"/>
        <v>0</v>
      </c>
      <c r="AO89" s="13">
        <f t="shared" si="15"/>
        <v>0</v>
      </c>
      <c r="AP89" s="14">
        <f t="shared" si="15"/>
        <v>4.1441905879999998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25.692597253999999</v>
      </c>
      <c r="AW89" s="13">
        <f t="shared" si="15"/>
        <v>23.386009514000001</v>
      </c>
      <c r="AX89" s="13">
        <f t="shared" si="15"/>
        <v>0</v>
      </c>
      <c r="AY89" s="13">
        <f t="shared" si="15"/>
        <v>0</v>
      </c>
      <c r="AZ89" s="14">
        <f t="shared" si="15"/>
        <v>98.093127018000004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7.3018683869999998</v>
      </c>
      <c r="BG89" s="13">
        <f t="shared" si="15"/>
        <v>2.92469906</v>
      </c>
      <c r="BH89" s="13">
        <f t="shared" si="15"/>
        <v>0</v>
      </c>
      <c r="BI89" s="13">
        <f t="shared" si="15"/>
        <v>0</v>
      </c>
      <c r="BJ89" s="14">
        <f>SUM(BJ85:BJ88)</f>
        <v>9.9916665949999999</v>
      </c>
      <c r="BK89" s="14">
        <f>SUM(BK85:BK88)</f>
        <v>686.92921238700001</v>
      </c>
    </row>
    <row r="90" spans="1:63" ht="4.5" customHeight="1" x14ac:dyDescent="0.3">
      <c r="A90" s="10"/>
      <c r="B90" s="58"/>
      <c r="C90" s="83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5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945.27191681600004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5541.1284338149999</v>
      </c>
      <c r="I91" s="13">
        <f t="shared" si="16"/>
        <v>35872.737356042002</v>
      </c>
      <c r="J91" s="13">
        <f t="shared" si="16"/>
        <v>3566.656454383</v>
      </c>
      <c r="K91" s="13">
        <f t="shared" si="16"/>
        <v>0</v>
      </c>
      <c r="L91" s="13">
        <f t="shared" si="16"/>
        <v>6753.7526302100005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2655.0399391249998</v>
      </c>
      <c r="S91" s="13">
        <f t="shared" si="16"/>
        <v>1893.5236545929999</v>
      </c>
      <c r="T91" s="13">
        <f t="shared" si="16"/>
        <v>140.983306309</v>
      </c>
      <c r="U91" s="13">
        <f t="shared" si="16"/>
        <v>0</v>
      </c>
      <c r="V91" s="13">
        <f t="shared" si="16"/>
        <v>749.0134006899998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599.25782963200004</v>
      </c>
      <c r="AC91" s="13">
        <f t="shared" si="16"/>
        <v>262.88817013700003</v>
      </c>
      <c r="AD91" s="13">
        <f t="shared" si="16"/>
        <v>0</v>
      </c>
      <c r="AE91" s="13">
        <f t="shared" si="16"/>
        <v>0</v>
      </c>
      <c r="AF91" s="13">
        <f t="shared" si="16"/>
        <v>7218.6298289719998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44.686981740000007</v>
      </c>
      <c r="AM91" s="13">
        <f t="shared" si="16"/>
        <v>21.092332281000004</v>
      </c>
      <c r="AN91" s="13">
        <f t="shared" si="16"/>
        <v>0</v>
      </c>
      <c r="AO91" s="13">
        <f t="shared" si="16"/>
        <v>0</v>
      </c>
      <c r="AP91" s="13">
        <f t="shared" si="16"/>
        <v>256.30298178800001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27213.772366633999</v>
      </c>
      <c r="AW91" s="13">
        <f t="shared" si="16"/>
        <v>5550.8554811349995</v>
      </c>
      <c r="AX91" s="13">
        <f t="shared" si="16"/>
        <v>16.531234557999998</v>
      </c>
      <c r="AY91" s="13">
        <f t="shared" si="16"/>
        <v>3.8759771999999998E-2</v>
      </c>
      <c r="AZ91" s="24">
        <f t="shared" si="16"/>
        <v>25612.929420375891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10000.251578669999</v>
      </c>
      <c r="BG91" s="13">
        <f t="shared" si="16"/>
        <v>534.56852589399989</v>
      </c>
      <c r="BH91" s="13">
        <f t="shared" si="16"/>
        <v>24.035390158999999</v>
      </c>
      <c r="BI91" s="13">
        <f t="shared" si="16"/>
        <v>0</v>
      </c>
      <c r="BJ91" s="13">
        <f t="shared" si="16"/>
        <v>3759.9563869079993</v>
      </c>
      <c r="BK91" s="13">
        <f>BK38+BK67+BK72+BK81+BK89</f>
        <v>139233.9043606389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1.009484574</v>
      </c>
      <c r="E94" s="11">
        <v>0</v>
      </c>
      <c r="F94" s="11">
        <v>0</v>
      </c>
      <c r="G94" s="11">
        <v>0</v>
      </c>
      <c r="H94" s="11">
        <v>0.62771188499999997</v>
      </c>
      <c r="I94" s="11">
        <v>350.13985081599998</v>
      </c>
      <c r="J94" s="11">
        <v>0</v>
      </c>
      <c r="K94" s="11">
        <v>0</v>
      </c>
      <c r="L94" s="11">
        <v>109.30204516800001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0.10843396299999999</v>
      </c>
      <c r="S94" s="11">
        <v>17.248612888</v>
      </c>
      <c r="T94" s="11">
        <v>0</v>
      </c>
      <c r="U94" s="11">
        <v>0</v>
      </c>
      <c r="V94" s="11">
        <v>1.509368303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0.62158359699999999</v>
      </c>
      <c r="AC94" s="11">
        <v>17.610248096999999</v>
      </c>
      <c r="AD94" s="11">
        <v>0</v>
      </c>
      <c r="AE94" s="11">
        <v>0</v>
      </c>
      <c r="AF94" s="11">
        <v>106.16588871800001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8.2559411999999999E-2</v>
      </c>
      <c r="AM94" s="11">
        <v>0</v>
      </c>
      <c r="AN94" s="11">
        <v>0</v>
      </c>
      <c r="AO94" s="11">
        <v>0</v>
      </c>
      <c r="AP94" s="11">
        <v>1.199310305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0.80384928300000003</v>
      </c>
      <c r="AW94" s="11">
        <v>24.134854328999999</v>
      </c>
      <c r="AX94" s="11">
        <v>0</v>
      </c>
      <c r="AY94" s="11">
        <v>0</v>
      </c>
      <c r="AZ94" s="11">
        <v>57.308167912999998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0.25524831799999997</v>
      </c>
      <c r="BG94" s="11">
        <v>2.0817019669999999</v>
      </c>
      <c r="BH94" s="11">
        <v>8.3595533E-2</v>
      </c>
      <c r="BI94" s="11">
        <v>0</v>
      </c>
      <c r="BJ94" s="11">
        <v>4.61014708</v>
      </c>
      <c r="BK94" s="12">
        <f>SUM(C94:BJ94)</f>
        <v>694.90266214899998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1.624860668</v>
      </c>
      <c r="E95" s="11">
        <v>0</v>
      </c>
      <c r="F95" s="11">
        <v>0</v>
      </c>
      <c r="G95" s="11">
        <v>0</v>
      </c>
      <c r="H95" s="11">
        <v>0.703836303</v>
      </c>
      <c r="I95" s="11">
        <v>8.9259690000000006E-3</v>
      </c>
      <c r="J95" s="11">
        <v>0</v>
      </c>
      <c r="K95" s="11">
        <v>0</v>
      </c>
      <c r="L95" s="11">
        <v>0.60694197100000002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0.27451775499999997</v>
      </c>
      <c r="S95" s="11">
        <v>0</v>
      </c>
      <c r="T95" s="11">
        <v>0</v>
      </c>
      <c r="U95" s="11">
        <v>0</v>
      </c>
      <c r="V95" s="11">
        <v>4.576218E-2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1.71194537</v>
      </c>
      <c r="AC95" s="11">
        <v>0</v>
      </c>
      <c r="AD95" s="11">
        <v>0</v>
      </c>
      <c r="AE95" s="11">
        <v>0</v>
      </c>
      <c r="AF95" s="11">
        <v>24.319703345000001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0.61428967199999995</v>
      </c>
      <c r="AM95" s="11">
        <v>0</v>
      </c>
      <c r="AN95" s="11">
        <v>0</v>
      </c>
      <c r="AO95" s="11">
        <v>0</v>
      </c>
      <c r="AP95" s="11">
        <v>1.0215800399999999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2.3241857349999999</v>
      </c>
      <c r="AW95" s="11">
        <v>1.6151970929999999</v>
      </c>
      <c r="AX95" s="11">
        <v>0</v>
      </c>
      <c r="AY95" s="11">
        <v>0</v>
      </c>
      <c r="AZ95" s="11">
        <v>5.8734723329999996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0.48916607000000001</v>
      </c>
      <c r="BG95" s="11">
        <v>0</v>
      </c>
      <c r="BH95" s="11">
        <v>0</v>
      </c>
      <c r="BI95" s="11">
        <v>0</v>
      </c>
      <c r="BJ95" s="11">
        <v>2.6908318019999999</v>
      </c>
      <c r="BK95" s="12">
        <f>SUM(C95:BJ95)</f>
        <v>43.925216305999996</v>
      </c>
    </row>
    <row r="96" spans="1:63" ht="13" x14ac:dyDescent="0.3">
      <c r="A96" s="10"/>
      <c r="B96" s="61" t="s">
        <v>139</v>
      </c>
      <c r="C96" s="11">
        <v>0</v>
      </c>
      <c r="D96" s="11">
        <v>1.653891988</v>
      </c>
      <c r="E96" s="11">
        <v>0</v>
      </c>
      <c r="F96" s="11">
        <v>0</v>
      </c>
      <c r="G96" s="11">
        <v>0</v>
      </c>
      <c r="H96" s="11">
        <v>0.50182016100000004</v>
      </c>
      <c r="I96" s="11">
        <v>2.23532E-4</v>
      </c>
      <c r="J96" s="11">
        <v>0</v>
      </c>
      <c r="K96" s="11">
        <v>0</v>
      </c>
      <c r="L96" s="11">
        <v>1.063240094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0.22882060800000001</v>
      </c>
      <c r="S96" s="11">
        <v>0</v>
      </c>
      <c r="T96" s="11">
        <v>0</v>
      </c>
      <c r="U96" s="11">
        <v>0</v>
      </c>
      <c r="V96" s="11">
        <v>9.7551072000000003E-2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1.0975237499999999</v>
      </c>
      <c r="AC96" s="11">
        <v>0.50602989399999998</v>
      </c>
      <c r="AD96" s="11">
        <v>0</v>
      </c>
      <c r="AE96" s="11">
        <v>0</v>
      </c>
      <c r="AF96" s="11">
        <v>45.849380138999997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9.5099575000000006E-2</v>
      </c>
      <c r="AM96" s="11">
        <v>0</v>
      </c>
      <c r="AN96" s="11">
        <v>0</v>
      </c>
      <c r="AO96" s="11">
        <v>0</v>
      </c>
      <c r="AP96" s="11">
        <v>0.813913314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2.6038494870000002</v>
      </c>
      <c r="AW96" s="11">
        <v>0.66267095899999995</v>
      </c>
      <c r="AX96" s="11">
        <v>0</v>
      </c>
      <c r="AY96" s="11">
        <v>0</v>
      </c>
      <c r="AZ96" s="11">
        <v>11.590552752000001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0.76186547000000004</v>
      </c>
      <c r="BG96" s="11">
        <v>0.93177333500000004</v>
      </c>
      <c r="BH96" s="11">
        <v>0</v>
      </c>
      <c r="BI96" s="11">
        <v>0</v>
      </c>
      <c r="BJ96" s="11">
        <v>1.3549604909999999</v>
      </c>
      <c r="BK96" s="12">
        <f>SUM(C96:BJ96)</f>
        <v>69.813166621000008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4.28823723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1.8333683490000001</v>
      </c>
      <c r="I97" s="33">
        <f t="shared" si="17"/>
        <v>350.149000317</v>
      </c>
      <c r="J97" s="33">
        <f t="shared" si="17"/>
        <v>0</v>
      </c>
      <c r="K97" s="33">
        <f t="shared" si="17"/>
        <v>0</v>
      </c>
      <c r="L97" s="34">
        <f t="shared" si="17"/>
        <v>110.972227233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0.61177232599999998</v>
      </c>
      <c r="S97" s="33">
        <f t="shared" si="17"/>
        <v>17.248612888</v>
      </c>
      <c r="T97" s="33">
        <f t="shared" si="17"/>
        <v>0</v>
      </c>
      <c r="U97" s="33">
        <f t="shared" si="17"/>
        <v>0</v>
      </c>
      <c r="V97" s="34">
        <f t="shared" si="17"/>
        <v>1.652681555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3.431052717</v>
      </c>
      <c r="AC97" s="33">
        <f t="shared" si="17"/>
        <v>18.116277991</v>
      </c>
      <c r="AD97" s="33">
        <f t="shared" si="17"/>
        <v>0</v>
      </c>
      <c r="AE97" s="33">
        <f t="shared" si="17"/>
        <v>0</v>
      </c>
      <c r="AF97" s="34">
        <f t="shared" si="17"/>
        <v>176.33497220200002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0.79194865899999989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3.034803659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5.731884505</v>
      </c>
      <c r="AW97" s="33">
        <f t="shared" si="17"/>
        <v>26.412722380999998</v>
      </c>
      <c r="AX97" s="33">
        <f t="shared" si="17"/>
        <v>0</v>
      </c>
      <c r="AY97" s="33">
        <f t="shared" si="17"/>
        <v>0</v>
      </c>
      <c r="AZ97" s="36">
        <f t="shared" si="17"/>
        <v>74.772192998000008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1.5062798580000001</v>
      </c>
      <c r="BG97" s="33">
        <f t="shared" si="17"/>
        <v>3.0134753019999998</v>
      </c>
      <c r="BH97" s="33">
        <f t="shared" si="17"/>
        <v>8.3595533E-2</v>
      </c>
      <c r="BI97" s="33">
        <f t="shared" si="17"/>
        <v>0</v>
      </c>
      <c r="BJ97" s="34">
        <f>SUM(BJ94:BJ96)</f>
        <v>8.6559393729999989</v>
      </c>
      <c r="BK97" s="37">
        <f>SUM(BK94:BK96)</f>
        <v>808.64104507600007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  <row r="101" spans="1:63" x14ac:dyDescent="0.25">
      <c r="BK101" s="117"/>
    </row>
  </sheetData>
  <mergeCells count="50"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2.2720169999999999E-3</v>
      </c>
      <c r="D4" s="73">
        <v>3.3030481E-2</v>
      </c>
      <c r="E4" s="73">
        <v>5.7435394300000002</v>
      </c>
      <c r="F4" s="73">
        <v>0</v>
      </c>
      <c r="G4" s="73">
        <v>1.4739729999999999E-3</v>
      </c>
      <c r="H4" s="73">
        <v>0</v>
      </c>
      <c r="I4" s="73">
        <v>0</v>
      </c>
      <c r="J4" s="73">
        <v>4.6643699999999999E-4</v>
      </c>
    </row>
    <row r="5" spans="1:10" ht="16.5" customHeight="1" x14ac:dyDescent="0.35">
      <c r="A5" s="66">
        <v>2</v>
      </c>
      <c r="B5" s="68" t="s">
        <v>99</v>
      </c>
      <c r="C5" s="74">
        <v>136.60848337199999</v>
      </c>
      <c r="D5" s="73">
        <v>86.901770854000006</v>
      </c>
      <c r="E5" s="73">
        <v>1663.600840906</v>
      </c>
      <c r="F5" s="73">
        <v>0</v>
      </c>
      <c r="G5" s="73">
        <v>10.769162407</v>
      </c>
      <c r="H5" s="73">
        <v>0</v>
      </c>
      <c r="I5" s="73">
        <v>0</v>
      </c>
      <c r="J5" s="73">
        <v>4.0729822980000003</v>
      </c>
    </row>
    <row r="6" spans="1:10" ht="16.5" customHeight="1" x14ac:dyDescent="0.35">
      <c r="A6" s="66">
        <v>3</v>
      </c>
      <c r="B6" s="67" t="s">
        <v>100</v>
      </c>
      <c r="C6" s="72">
        <v>1.9519818000000001E-2</v>
      </c>
      <c r="D6" s="73">
        <v>4.6606715E-2</v>
      </c>
      <c r="E6" s="73">
        <v>24.492193566000001</v>
      </c>
      <c r="F6" s="73">
        <v>0</v>
      </c>
      <c r="G6" s="73">
        <v>8.8835319999999995E-3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74">
        <v>4.7273610250000004</v>
      </c>
      <c r="D7" s="73">
        <v>23.933458963</v>
      </c>
      <c r="E7" s="73">
        <v>262.81249072000003</v>
      </c>
      <c r="F7" s="73">
        <v>0</v>
      </c>
      <c r="G7" s="73">
        <v>10.085321134000001</v>
      </c>
      <c r="H7" s="73">
        <v>0</v>
      </c>
      <c r="I7" s="73">
        <v>0</v>
      </c>
      <c r="J7" s="73">
        <v>6.2649743999999993E-2</v>
      </c>
    </row>
    <row r="8" spans="1:10" ht="16.5" customHeight="1" x14ac:dyDescent="0.35">
      <c r="A8" s="66">
        <v>5</v>
      </c>
      <c r="B8" s="68" t="s">
        <v>102</v>
      </c>
      <c r="C8" s="74">
        <v>13.114114876</v>
      </c>
      <c r="D8" s="73">
        <v>17.692078215999999</v>
      </c>
      <c r="E8" s="73">
        <v>787.12159441699998</v>
      </c>
      <c r="F8" s="73">
        <v>0</v>
      </c>
      <c r="G8" s="73">
        <v>1.989561154</v>
      </c>
      <c r="H8" s="73">
        <v>0</v>
      </c>
      <c r="I8" s="73">
        <v>0</v>
      </c>
      <c r="J8" s="73">
        <v>6.7583039920000001</v>
      </c>
    </row>
    <row r="9" spans="1:10" ht="16.5" customHeight="1" x14ac:dyDescent="0.35">
      <c r="A9" s="66">
        <v>6</v>
      </c>
      <c r="B9" s="68" t="s">
        <v>103</v>
      </c>
      <c r="C9" s="74">
        <v>5.1113377470000003</v>
      </c>
      <c r="D9" s="73">
        <v>22.794239357999999</v>
      </c>
      <c r="E9" s="73">
        <v>407.52768055299998</v>
      </c>
      <c r="F9" s="73">
        <v>0</v>
      </c>
      <c r="G9" s="73">
        <v>2.1068736700000001</v>
      </c>
      <c r="H9" s="73">
        <v>0</v>
      </c>
      <c r="I9" s="73">
        <v>0</v>
      </c>
      <c r="J9" s="73">
        <v>0.235722078</v>
      </c>
    </row>
    <row r="10" spans="1:10" ht="16.5" customHeight="1" x14ac:dyDescent="0.35">
      <c r="A10" s="66">
        <v>7</v>
      </c>
      <c r="B10" s="68" t="s">
        <v>104</v>
      </c>
      <c r="C10" s="74">
        <v>2.5432368969999999</v>
      </c>
      <c r="D10" s="73">
        <v>55.325762458</v>
      </c>
      <c r="E10" s="73">
        <v>415.91601876800001</v>
      </c>
      <c r="F10" s="73">
        <v>0</v>
      </c>
      <c r="G10" s="73">
        <v>1.698306463</v>
      </c>
      <c r="H10" s="73">
        <v>0</v>
      </c>
      <c r="I10" s="73">
        <v>0</v>
      </c>
      <c r="J10" s="73">
        <v>0.20909808899999999</v>
      </c>
    </row>
    <row r="11" spans="1:10" ht="16.5" customHeight="1" x14ac:dyDescent="0.35">
      <c r="A11" s="66">
        <v>8</v>
      </c>
      <c r="B11" s="67" t="s">
        <v>105</v>
      </c>
      <c r="C11" s="72">
        <v>0.257760814</v>
      </c>
      <c r="D11" s="73">
        <v>0.19868406299999999</v>
      </c>
      <c r="E11" s="73">
        <v>29.874158227999999</v>
      </c>
      <c r="F11" s="73">
        <v>0</v>
      </c>
      <c r="G11" s="73">
        <v>0.12790871600000001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2.3563996E-2</v>
      </c>
      <c r="D12" s="73">
        <v>0.47624304299999998</v>
      </c>
      <c r="E12" s="73">
        <v>13.265848002</v>
      </c>
      <c r="F12" s="73">
        <v>0</v>
      </c>
      <c r="G12" s="73">
        <v>1.5439483E-2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74">
        <v>50.339524580000003</v>
      </c>
      <c r="D13" s="73">
        <v>39.189007036</v>
      </c>
      <c r="E13" s="73">
        <v>543.17748177199996</v>
      </c>
      <c r="F13" s="73">
        <v>0</v>
      </c>
      <c r="G13" s="73">
        <v>1.010892189</v>
      </c>
      <c r="H13" s="73">
        <v>0</v>
      </c>
      <c r="I13" s="73">
        <v>0</v>
      </c>
      <c r="J13" s="73">
        <v>0.36149213400000002</v>
      </c>
    </row>
    <row r="14" spans="1:10" ht="16.5" customHeight="1" x14ac:dyDescent="0.35">
      <c r="A14" s="66">
        <v>11</v>
      </c>
      <c r="B14" s="68" t="s">
        <v>108</v>
      </c>
      <c r="C14" s="74">
        <v>1017.817513223</v>
      </c>
      <c r="D14" s="73">
        <v>797.174367846</v>
      </c>
      <c r="E14" s="73">
        <v>8381.748810002</v>
      </c>
      <c r="F14" s="73">
        <v>0</v>
      </c>
      <c r="G14" s="73">
        <v>14.035379187</v>
      </c>
      <c r="H14" s="73">
        <v>0</v>
      </c>
      <c r="I14" s="73">
        <v>0</v>
      </c>
      <c r="J14" s="73">
        <v>10.745563879000001</v>
      </c>
    </row>
    <row r="15" spans="1:10" ht="16.5" customHeight="1" x14ac:dyDescent="0.35">
      <c r="A15" s="66">
        <v>12</v>
      </c>
      <c r="B15" s="68" t="s">
        <v>109</v>
      </c>
      <c r="C15" s="74">
        <v>1005.565694095</v>
      </c>
      <c r="D15" s="73">
        <v>1182.619949567</v>
      </c>
      <c r="E15" s="73">
        <v>2967.5749251850002</v>
      </c>
      <c r="F15" s="73">
        <v>0</v>
      </c>
      <c r="G15" s="73">
        <v>34.477071791999997</v>
      </c>
      <c r="H15" s="73">
        <v>0</v>
      </c>
      <c r="I15" s="73">
        <v>0</v>
      </c>
      <c r="J15" s="73">
        <v>18.179728131000001</v>
      </c>
    </row>
    <row r="16" spans="1:10" ht="16.5" customHeight="1" x14ac:dyDescent="0.35">
      <c r="A16" s="66">
        <v>13</v>
      </c>
      <c r="B16" s="68" t="s">
        <v>110</v>
      </c>
      <c r="C16" s="74">
        <v>1.76883824</v>
      </c>
      <c r="D16" s="73">
        <v>11.749461716000001</v>
      </c>
      <c r="E16" s="73">
        <v>190.415867948</v>
      </c>
      <c r="F16" s="73">
        <v>0</v>
      </c>
      <c r="G16" s="73">
        <v>0.78444354100000002</v>
      </c>
      <c r="H16" s="73">
        <v>0</v>
      </c>
      <c r="I16" s="73">
        <v>0</v>
      </c>
      <c r="J16" s="73">
        <v>6.1018024999999997E-2</v>
      </c>
    </row>
    <row r="17" spans="1:10" ht="16.5" customHeight="1" x14ac:dyDescent="0.35">
      <c r="A17" s="66">
        <v>14</v>
      </c>
      <c r="B17" s="68" t="s">
        <v>111</v>
      </c>
      <c r="C17" s="74">
        <v>0.31292150299999999</v>
      </c>
      <c r="D17" s="73">
        <v>1.382607337</v>
      </c>
      <c r="E17" s="73">
        <v>77.498951132999991</v>
      </c>
      <c r="F17" s="73">
        <v>0</v>
      </c>
      <c r="G17" s="73">
        <v>9.8808776000000001E-2</v>
      </c>
      <c r="H17" s="73">
        <v>0</v>
      </c>
      <c r="I17" s="73">
        <v>0</v>
      </c>
      <c r="J17" s="73">
        <v>7.2133359999999999E-3</v>
      </c>
    </row>
    <row r="18" spans="1:10" ht="16.5" customHeight="1" x14ac:dyDescent="0.35">
      <c r="A18" s="66">
        <v>15</v>
      </c>
      <c r="B18" s="68" t="s">
        <v>112</v>
      </c>
      <c r="C18" s="74">
        <v>8.7551715100000003</v>
      </c>
      <c r="D18" s="73">
        <v>41.451701174999997</v>
      </c>
      <c r="E18" s="73">
        <v>860.01853500000004</v>
      </c>
      <c r="F18" s="73">
        <v>0</v>
      </c>
      <c r="G18" s="73">
        <v>0.68314177399999998</v>
      </c>
      <c r="H18" s="73">
        <v>0</v>
      </c>
      <c r="I18" s="73">
        <v>0</v>
      </c>
      <c r="J18" s="73">
        <v>4.9396848E-2</v>
      </c>
    </row>
    <row r="19" spans="1:10" ht="16.5" customHeight="1" x14ac:dyDescent="0.35">
      <c r="A19" s="66">
        <v>16</v>
      </c>
      <c r="B19" s="68" t="s">
        <v>113</v>
      </c>
      <c r="C19" s="74">
        <v>3296.3388545359999</v>
      </c>
      <c r="D19" s="73">
        <v>1728.1827288070001</v>
      </c>
      <c r="E19" s="73">
        <v>6617.3223362019999</v>
      </c>
      <c r="F19" s="73">
        <v>0</v>
      </c>
      <c r="G19" s="73">
        <v>39.861404104999998</v>
      </c>
      <c r="H19" s="73">
        <v>0</v>
      </c>
      <c r="I19" s="73">
        <v>0</v>
      </c>
      <c r="J19" s="73">
        <v>130.547812045</v>
      </c>
    </row>
    <row r="20" spans="1:10" ht="16.5" customHeight="1" x14ac:dyDescent="0.35">
      <c r="A20" s="66">
        <v>17</v>
      </c>
      <c r="B20" s="68" t="s">
        <v>114</v>
      </c>
      <c r="C20" s="74">
        <v>246.66447365799999</v>
      </c>
      <c r="D20" s="73">
        <v>180.116388497</v>
      </c>
      <c r="E20" s="73">
        <v>1422.3420263789999</v>
      </c>
      <c r="F20" s="73">
        <v>0</v>
      </c>
      <c r="G20" s="73">
        <v>8.3624234919999996</v>
      </c>
      <c r="H20" s="73">
        <v>0</v>
      </c>
      <c r="I20" s="73">
        <v>0</v>
      </c>
      <c r="J20" s="73">
        <v>7.917728318</v>
      </c>
    </row>
    <row r="21" spans="1:10" ht="16.5" customHeight="1" x14ac:dyDescent="0.35">
      <c r="A21" s="66">
        <v>18</v>
      </c>
      <c r="B21" s="68" t="s">
        <v>140</v>
      </c>
      <c r="C21" s="74">
        <v>0</v>
      </c>
      <c r="D21" s="73">
        <v>3.9078078000000002E-2</v>
      </c>
      <c r="E21" s="73">
        <v>0.29153203600000005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0.317361106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74">
        <v>347.606543628</v>
      </c>
      <c r="D23" s="73">
        <v>202.493313094</v>
      </c>
      <c r="E23" s="73">
        <v>1802.681882865</v>
      </c>
      <c r="F23" s="73">
        <v>0</v>
      </c>
      <c r="G23" s="73">
        <v>3.1137353719999998</v>
      </c>
      <c r="H23" s="73">
        <v>0</v>
      </c>
      <c r="I23" s="73">
        <v>0</v>
      </c>
      <c r="J23" s="73">
        <v>4.253420534</v>
      </c>
    </row>
    <row r="24" spans="1:10" ht="16.5" customHeight="1" x14ac:dyDescent="0.35">
      <c r="A24" s="66">
        <v>21</v>
      </c>
      <c r="B24" s="68" t="s">
        <v>117</v>
      </c>
      <c r="C24" s="74">
        <v>16030.746402036</v>
      </c>
      <c r="D24" s="73">
        <v>10758.811560086</v>
      </c>
      <c r="E24" s="73">
        <v>28670.384770572</v>
      </c>
      <c r="F24" s="73">
        <v>0</v>
      </c>
      <c r="G24" s="73">
        <v>258.20429376499999</v>
      </c>
      <c r="H24" s="73">
        <v>0</v>
      </c>
      <c r="I24" s="73">
        <v>0</v>
      </c>
      <c r="J24" s="73">
        <v>360.76879032800002</v>
      </c>
    </row>
    <row r="25" spans="1:10" ht="16.5" customHeight="1" x14ac:dyDescent="0.35">
      <c r="A25" s="66">
        <v>22</v>
      </c>
      <c r="B25" s="67" t="s">
        <v>118</v>
      </c>
      <c r="C25" s="72">
        <v>2.1255659999999999E-2</v>
      </c>
      <c r="D25" s="73">
        <v>0.11984956400000001</v>
      </c>
      <c r="E25" s="73">
        <v>10.867702336000001</v>
      </c>
      <c r="F25" s="73">
        <v>0</v>
      </c>
      <c r="G25" s="73">
        <v>0.23589331999999999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74">
        <v>7.1927298000000001E-2</v>
      </c>
      <c r="D26" s="73">
        <v>0.23977441799999999</v>
      </c>
      <c r="E26" s="73">
        <v>27.958626052</v>
      </c>
      <c r="F26" s="73">
        <v>0</v>
      </c>
      <c r="G26" s="73">
        <v>2.3255245169999998</v>
      </c>
      <c r="H26" s="73">
        <v>0</v>
      </c>
      <c r="I26" s="73">
        <v>0</v>
      </c>
      <c r="J26" s="73">
        <v>3.0988470000000001E-2</v>
      </c>
    </row>
    <row r="27" spans="1:10" ht="16.5" customHeight="1" x14ac:dyDescent="0.35">
      <c r="A27" s="66">
        <v>24</v>
      </c>
      <c r="B27" s="67" t="s">
        <v>120</v>
      </c>
      <c r="C27" s="72">
        <v>0.207180006</v>
      </c>
      <c r="D27" s="73">
        <v>1.074313E-2</v>
      </c>
      <c r="E27" s="73">
        <v>3.6924312509999999</v>
      </c>
      <c r="F27" s="73">
        <v>0</v>
      </c>
      <c r="G27" s="73">
        <v>9.7990471999999995E-2</v>
      </c>
      <c r="H27" s="73">
        <v>0</v>
      </c>
      <c r="I27" s="73">
        <v>0</v>
      </c>
      <c r="J27" s="73">
        <v>1.15858E-4</v>
      </c>
    </row>
    <row r="28" spans="1:10" ht="16.5" customHeight="1" x14ac:dyDescent="0.35">
      <c r="A28" s="66">
        <v>25</v>
      </c>
      <c r="B28" s="67" t="s">
        <v>121</v>
      </c>
      <c r="C28" s="72">
        <v>1.4171435939999999</v>
      </c>
      <c r="D28" s="73">
        <v>0.63385418800000004</v>
      </c>
      <c r="E28" s="73">
        <v>51.016402579000001</v>
      </c>
      <c r="F28" s="73">
        <v>0</v>
      </c>
      <c r="G28" s="73">
        <v>2.1958600719999999</v>
      </c>
      <c r="H28" s="73">
        <v>0</v>
      </c>
      <c r="I28" s="73">
        <v>0</v>
      </c>
      <c r="J28" s="73">
        <v>0.40884109699999999</v>
      </c>
    </row>
    <row r="29" spans="1:10" ht="16.5" customHeight="1" x14ac:dyDescent="0.35">
      <c r="A29" s="66">
        <v>26</v>
      </c>
      <c r="B29" s="68" t="s">
        <v>122</v>
      </c>
      <c r="C29" s="74">
        <v>2050.9514626099999</v>
      </c>
      <c r="D29" s="73">
        <v>4570.4884814979996</v>
      </c>
      <c r="E29" s="73">
        <v>7281.6082144210004</v>
      </c>
      <c r="F29" s="73">
        <v>0</v>
      </c>
      <c r="G29" s="73">
        <v>76.382590015999995</v>
      </c>
      <c r="H29" s="73">
        <v>0</v>
      </c>
      <c r="I29" s="73">
        <v>0</v>
      </c>
      <c r="J29" s="73">
        <v>104.986866355</v>
      </c>
    </row>
    <row r="30" spans="1:10" ht="16.5" customHeight="1" x14ac:dyDescent="0.35">
      <c r="A30" s="66">
        <v>27</v>
      </c>
      <c r="B30" s="68" t="s">
        <v>123</v>
      </c>
      <c r="C30" s="74">
        <v>16.381568109</v>
      </c>
      <c r="D30" s="73">
        <v>156.97588601199999</v>
      </c>
      <c r="E30" s="73">
        <v>562.30186555099999</v>
      </c>
      <c r="F30" s="73">
        <v>0</v>
      </c>
      <c r="G30" s="73">
        <v>0.69880041800000003</v>
      </c>
      <c r="H30" s="73">
        <v>0</v>
      </c>
      <c r="I30" s="73">
        <v>0</v>
      </c>
      <c r="J30" s="73">
        <v>1.247872227</v>
      </c>
    </row>
    <row r="31" spans="1:10" ht="16.5" customHeight="1" x14ac:dyDescent="0.35">
      <c r="A31" s="66">
        <v>28</v>
      </c>
      <c r="B31" s="68" t="s">
        <v>52</v>
      </c>
      <c r="C31" s="74">
        <v>120.509995793</v>
      </c>
      <c r="D31" s="73">
        <v>543.63834876800001</v>
      </c>
      <c r="E31" s="73">
        <v>6030.6774450579996</v>
      </c>
      <c r="F31" s="73">
        <v>0</v>
      </c>
      <c r="G31" s="73">
        <v>38.834634893999997</v>
      </c>
      <c r="H31" s="73">
        <v>0</v>
      </c>
      <c r="I31" s="73">
        <v>0</v>
      </c>
      <c r="J31" s="73">
        <v>28.634359598</v>
      </c>
    </row>
    <row r="32" spans="1:10" ht="16.5" customHeight="1" x14ac:dyDescent="0.35">
      <c r="A32" s="66">
        <v>29</v>
      </c>
      <c r="B32" s="68" t="s">
        <v>124</v>
      </c>
      <c r="C32" s="74">
        <v>7.4711233039999998</v>
      </c>
      <c r="D32" s="73">
        <v>4.3781629789999998</v>
      </c>
      <c r="E32" s="73">
        <v>46.050164205000002</v>
      </c>
      <c r="F32" s="73">
        <v>0</v>
      </c>
      <c r="G32" s="73">
        <v>0.31819292799999999</v>
      </c>
      <c r="H32" s="73">
        <v>0</v>
      </c>
      <c r="I32" s="73">
        <v>0</v>
      </c>
      <c r="J32" s="73">
        <v>7.4905399999999997E-4</v>
      </c>
    </row>
    <row r="33" spans="1:10" ht="16.5" customHeight="1" x14ac:dyDescent="0.35">
      <c r="A33" s="66">
        <v>30</v>
      </c>
      <c r="B33" s="68" t="s">
        <v>125</v>
      </c>
      <c r="C33" s="74">
        <v>10.241074415</v>
      </c>
      <c r="D33" s="73">
        <v>55.740759900999997</v>
      </c>
      <c r="E33" s="73">
        <v>1443.9963577440001</v>
      </c>
      <c r="F33" s="73">
        <v>0</v>
      </c>
      <c r="G33" s="73">
        <v>3.1647754319999999</v>
      </c>
      <c r="H33" s="73">
        <v>0</v>
      </c>
      <c r="I33" s="73">
        <v>0</v>
      </c>
      <c r="J33" s="73">
        <v>1.4028461670000001</v>
      </c>
    </row>
    <row r="34" spans="1:10" ht="16.5" customHeight="1" x14ac:dyDescent="0.35">
      <c r="A34" s="66">
        <v>31</v>
      </c>
      <c r="B34" s="68" t="s">
        <v>126</v>
      </c>
      <c r="C34" s="74">
        <v>20.63747197</v>
      </c>
      <c r="D34" s="73">
        <v>76.850830880000004</v>
      </c>
      <c r="E34" s="73">
        <v>1935.999538652</v>
      </c>
      <c r="F34" s="73">
        <v>0</v>
      </c>
      <c r="G34" s="73">
        <v>4.4600765170000001</v>
      </c>
      <c r="H34" s="73">
        <v>0</v>
      </c>
      <c r="I34" s="73">
        <v>0</v>
      </c>
      <c r="J34" s="73">
        <v>3.1791632929999998</v>
      </c>
    </row>
    <row r="35" spans="1:10" ht="16.5" customHeight="1" x14ac:dyDescent="0.35">
      <c r="A35" s="66">
        <v>32</v>
      </c>
      <c r="B35" s="67" t="s">
        <v>127</v>
      </c>
      <c r="C35" s="72">
        <v>0.28625657799999998</v>
      </c>
      <c r="D35" s="73">
        <v>26.557751336999999</v>
      </c>
      <c r="E35" s="73">
        <v>37.982864958</v>
      </c>
      <c r="F35" s="73">
        <v>0</v>
      </c>
      <c r="G35" s="73">
        <v>5.1402399999999999E-3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74">
        <v>1735.335219547</v>
      </c>
      <c r="D36" s="73">
        <v>2033.935334887</v>
      </c>
      <c r="E36" s="73">
        <v>4104.3613929559997</v>
      </c>
      <c r="F36" s="73">
        <v>0</v>
      </c>
      <c r="G36" s="73">
        <v>96.235945834000006</v>
      </c>
      <c r="H36" s="73">
        <v>0</v>
      </c>
      <c r="I36" s="73">
        <v>0</v>
      </c>
      <c r="J36" s="73">
        <v>56.313043489999998</v>
      </c>
    </row>
    <row r="37" spans="1:10" ht="16.5" customHeight="1" x14ac:dyDescent="0.35">
      <c r="A37" s="66">
        <v>34</v>
      </c>
      <c r="B37" s="68" t="s">
        <v>129</v>
      </c>
      <c r="C37" s="74">
        <v>244.92080666300001</v>
      </c>
      <c r="D37" s="73">
        <v>382.875081249</v>
      </c>
      <c r="E37" s="73">
        <v>1563.512213191</v>
      </c>
      <c r="F37" s="73">
        <v>0</v>
      </c>
      <c r="G37" s="73">
        <v>25.381495723</v>
      </c>
      <c r="H37" s="73">
        <v>0</v>
      </c>
      <c r="I37" s="73">
        <v>0</v>
      </c>
      <c r="J37" s="73">
        <v>28.968603503000001</v>
      </c>
    </row>
    <row r="38" spans="1:10" ht="16.5" customHeight="1" x14ac:dyDescent="0.35">
      <c r="A38" s="66">
        <v>35</v>
      </c>
      <c r="B38" s="68" t="s">
        <v>130</v>
      </c>
      <c r="C38" s="74">
        <v>0.19594606000000001</v>
      </c>
      <c r="D38" s="73">
        <v>0.232162905</v>
      </c>
      <c r="E38" s="73">
        <v>12.284111142</v>
      </c>
      <c r="F38" s="73">
        <v>0</v>
      </c>
      <c r="G38" s="73">
        <v>2.3313894000000002E-2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74">
        <v>278.11227242299998</v>
      </c>
      <c r="D39" s="73">
        <v>479.94614560899998</v>
      </c>
      <c r="E39" s="73">
        <v>4524.2867420370003</v>
      </c>
      <c r="F39" s="73">
        <v>0</v>
      </c>
      <c r="G39" s="73">
        <v>13.886794460000001</v>
      </c>
      <c r="H39" s="73">
        <v>0</v>
      </c>
      <c r="I39" s="73">
        <v>0</v>
      </c>
      <c r="J39" s="73">
        <v>11.481538328999999</v>
      </c>
    </row>
    <row r="40" spans="1:10" ht="16.5" customHeight="1" x14ac:dyDescent="0.35">
      <c r="A40" s="66">
        <v>37</v>
      </c>
      <c r="B40" s="68" t="s">
        <v>132</v>
      </c>
      <c r="C40" s="74">
        <v>3.2606526109999998</v>
      </c>
      <c r="D40" s="73">
        <v>31.608376596999999</v>
      </c>
      <c r="E40" s="73">
        <v>416.94400046700002</v>
      </c>
      <c r="F40" s="73">
        <v>0</v>
      </c>
      <c r="G40" s="73">
        <v>6.8427376149999999</v>
      </c>
      <c r="H40" s="73">
        <v>0</v>
      </c>
      <c r="I40" s="73">
        <v>0</v>
      </c>
      <c r="J40" s="73">
        <v>17.587401218</v>
      </c>
    </row>
    <row r="41" spans="1:10" ht="16.5" customHeight="1" x14ac:dyDescent="0.35">
      <c r="A41" s="66">
        <v>38</v>
      </c>
      <c r="B41" s="68" t="s">
        <v>133</v>
      </c>
      <c r="C41" s="74">
        <v>282.96006859300002</v>
      </c>
      <c r="D41" s="73">
        <v>725.19540910399996</v>
      </c>
      <c r="E41" s="73">
        <v>4167.96222764089</v>
      </c>
      <c r="F41" s="73">
        <v>0</v>
      </c>
      <c r="G41" s="73">
        <v>28.404921510000001</v>
      </c>
      <c r="H41" s="73">
        <v>0</v>
      </c>
      <c r="I41" s="73">
        <v>0</v>
      </c>
      <c r="J41" s="73">
        <v>10.167270200999999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2025-12-08T12:12:30Z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