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May 2025\AAUM report\"/>
    </mc:Choice>
  </mc:AlternateContent>
  <xr:revisionPtr revIDLastSave="0" documentId="13_ncr:1_{D7F628CA-2456-4E22-ABF6-932D504592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7" i="1" l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K97" i="1" s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J81" i="1"/>
  <c r="BI81" i="1"/>
  <c r="BC81" i="1"/>
  <c r="BB81" i="1"/>
  <c r="BA81" i="1"/>
  <c r="AU81" i="1"/>
  <c r="AT81" i="1"/>
  <c r="AS81" i="1"/>
  <c r="AM81" i="1"/>
  <c r="AL81" i="1"/>
  <c r="AK81" i="1"/>
  <c r="AE81" i="1"/>
  <c r="AD81" i="1"/>
  <c r="AC81" i="1"/>
  <c r="W81" i="1"/>
  <c r="V81" i="1"/>
  <c r="U81" i="1"/>
  <c r="O81" i="1"/>
  <c r="N81" i="1"/>
  <c r="M81" i="1"/>
  <c r="G81" i="1"/>
  <c r="F81" i="1"/>
  <c r="E81" i="1"/>
  <c r="BJ80" i="1"/>
  <c r="BI80" i="1"/>
  <c r="BH80" i="1"/>
  <c r="BH81" i="1" s="1"/>
  <c r="BG80" i="1"/>
  <c r="BG81" i="1" s="1"/>
  <c r="BF80" i="1"/>
  <c r="BE80" i="1"/>
  <c r="BD80" i="1"/>
  <c r="BC80" i="1"/>
  <c r="BB80" i="1"/>
  <c r="BA80" i="1"/>
  <c r="AZ80" i="1"/>
  <c r="AZ81" i="1" s="1"/>
  <c r="AY80" i="1"/>
  <c r="AY81" i="1" s="1"/>
  <c r="AX80" i="1"/>
  <c r="AW80" i="1"/>
  <c r="AV80" i="1"/>
  <c r="AU80" i="1"/>
  <c r="AT80" i="1"/>
  <c r="AS80" i="1"/>
  <c r="AR80" i="1"/>
  <c r="AR81" i="1" s="1"/>
  <c r="AQ80" i="1"/>
  <c r="AQ81" i="1" s="1"/>
  <c r="AP80" i="1"/>
  <c r="AO80" i="1"/>
  <c r="AN80" i="1"/>
  <c r="AM80" i="1"/>
  <c r="AL80" i="1"/>
  <c r="AK80" i="1"/>
  <c r="AJ80" i="1"/>
  <c r="AJ81" i="1" s="1"/>
  <c r="AI80" i="1"/>
  <c r="AI81" i="1" s="1"/>
  <c r="AH80" i="1"/>
  <c r="AG80" i="1"/>
  <c r="AF80" i="1"/>
  <c r="AE80" i="1"/>
  <c r="AD80" i="1"/>
  <c r="AC80" i="1"/>
  <c r="AB80" i="1"/>
  <c r="AB81" i="1" s="1"/>
  <c r="AA80" i="1"/>
  <c r="AA81" i="1" s="1"/>
  <c r="Z80" i="1"/>
  <c r="Y80" i="1"/>
  <c r="X80" i="1"/>
  <c r="W80" i="1"/>
  <c r="V80" i="1"/>
  <c r="U80" i="1"/>
  <c r="T80" i="1"/>
  <c r="T81" i="1" s="1"/>
  <c r="S80" i="1"/>
  <c r="S81" i="1" s="1"/>
  <c r="R80" i="1"/>
  <c r="Q80" i="1"/>
  <c r="P80" i="1"/>
  <c r="O80" i="1"/>
  <c r="N80" i="1"/>
  <c r="M80" i="1"/>
  <c r="L80" i="1"/>
  <c r="L81" i="1" s="1"/>
  <c r="K80" i="1"/>
  <c r="K81" i="1" s="1"/>
  <c r="J80" i="1"/>
  <c r="I80" i="1"/>
  <c r="H80" i="1"/>
  <c r="G80" i="1"/>
  <c r="F80" i="1"/>
  <c r="E80" i="1"/>
  <c r="D80" i="1"/>
  <c r="D81" i="1" s="1"/>
  <c r="C80" i="1"/>
  <c r="C81" i="1" s="1"/>
  <c r="BK79" i="1"/>
  <c r="BK80" i="1" s="1"/>
  <c r="BJ77" i="1"/>
  <c r="BI77" i="1"/>
  <c r="BH77" i="1"/>
  <c r="BG77" i="1"/>
  <c r="BF77" i="1"/>
  <c r="BF81" i="1" s="1"/>
  <c r="BE77" i="1"/>
  <c r="BE81" i="1" s="1"/>
  <c r="BD77" i="1"/>
  <c r="BD81" i="1" s="1"/>
  <c r="BC77" i="1"/>
  <c r="BB77" i="1"/>
  <c r="BA77" i="1"/>
  <c r="AZ77" i="1"/>
  <c r="AY77" i="1"/>
  <c r="AX77" i="1"/>
  <c r="AX81" i="1" s="1"/>
  <c r="AW77" i="1"/>
  <c r="AW81" i="1" s="1"/>
  <c r="AV77" i="1"/>
  <c r="AV81" i="1" s="1"/>
  <c r="AU77" i="1"/>
  <c r="AT77" i="1"/>
  <c r="AS77" i="1"/>
  <c r="AR77" i="1"/>
  <c r="AQ77" i="1"/>
  <c r="AP77" i="1"/>
  <c r="AP81" i="1" s="1"/>
  <c r="AO77" i="1"/>
  <c r="AO81" i="1" s="1"/>
  <c r="AN77" i="1"/>
  <c r="AN81" i="1" s="1"/>
  <c r="AM77" i="1"/>
  <c r="AL77" i="1"/>
  <c r="AK77" i="1"/>
  <c r="AJ77" i="1"/>
  <c r="AI77" i="1"/>
  <c r="AH77" i="1"/>
  <c r="AH81" i="1" s="1"/>
  <c r="AG77" i="1"/>
  <c r="AG81" i="1" s="1"/>
  <c r="AF77" i="1"/>
  <c r="AF81" i="1" s="1"/>
  <c r="AE77" i="1"/>
  <c r="AD77" i="1"/>
  <c r="AC77" i="1"/>
  <c r="AB77" i="1"/>
  <c r="AA77" i="1"/>
  <c r="Z77" i="1"/>
  <c r="Z81" i="1" s="1"/>
  <c r="Y77" i="1"/>
  <c r="Y81" i="1" s="1"/>
  <c r="X77" i="1"/>
  <c r="X81" i="1" s="1"/>
  <c r="W77" i="1"/>
  <c r="V77" i="1"/>
  <c r="U77" i="1"/>
  <c r="T77" i="1"/>
  <c r="S77" i="1"/>
  <c r="R77" i="1"/>
  <c r="R81" i="1" s="1"/>
  <c r="Q77" i="1"/>
  <c r="Q81" i="1" s="1"/>
  <c r="P77" i="1"/>
  <c r="P81" i="1" s="1"/>
  <c r="O77" i="1"/>
  <c r="N77" i="1"/>
  <c r="M77" i="1"/>
  <c r="L77" i="1"/>
  <c r="K77" i="1"/>
  <c r="J77" i="1"/>
  <c r="J81" i="1" s="1"/>
  <c r="I77" i="1"/>
  <c r="I81" i="1" s="1"/>
  <c r="H77" i="1"/>
  <c r="H81" i="1" s="1"/>
  <c r="G77" i="1"/>
  <c r="F77" i="1"/>
  <c r="E77" i="1"/>
  <c r="D77" i="1"/>
  <c r="C77" i="1"/>
  <c r="BK76" i="1"/>
  <c r="BK77" i="1" s="1"/>
  <c r="BK81" i="1" s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J67" i="1"/>
  <c r="BI67" i="1"/>
  <c r="BH67" i="1"/>
  <c r="BB67" i="1"/>
  <c r="BA67" i="1"/>
  <c r="AZ67" i="1"/>
  <c r="AT67" i="1"/>
  <c r="AS67" i="1"/>
  <c r="AR67" i="1"/>
  <c r="AL67" i="1"/>
  <c r="AK67" i="1"/>
  <c r="AJ67" i="1"/>
  <c r="AD67" i="1"/>
  <c r="AC67" i="1"/>
  <c r="AB67" i="1"/>
  <c r="V67" i="1"/>
  <c r="U67" i="1"/>
  <c r="T67" i="1"/>
  <c r="N67" i="1"/>
  <c r="M67" i="1"/>
  <c r="L67" i="1"/>
  <c r="F67" i="1"/>
  <c r="E67" i="1"/>
  <c r="D67" i="1"/>
  <c r="BJ66" i="1"/>
  <c r="BI66" i="1"/>
  <c r="BH66" i="1"/>
  <c r="BG66" i="1"/>
  <c r="BF66" i="1"/>
  <c r="BF67" i="1" s="1"/>
  <c r="BE66" i="1"/>
  <c r="BD66" i="1"/>
  <c r="BC66" i="1"/>
  <c r="BB66" i="1"/>
  <c r="BA66" i="1"/>
  <c r="AZ66" i="1"/>
  <c r="AY66" i="1"/>
  <c r="AX66" i="1"/>
  <c r="AW66" i="1"/>
  <c r="AV66" i="1"/>
  <c r="AV67" i="1" s="1"/>
  <c r="AU66" i="1"/>
  <c r="AT66" i="1"/>
  <c r="AS66" i="1"/>
  <c r="AR66" i="1"/>
  <c r="AQ66" i="1"/>
  <c r="AQ67" i="1" s="1"/>
  <c r="AP66" i="1"/>
  <c r="AO66" i="1"/>
  <c r="AN66" i="1"/>
  <c r="AM66" i="1"/>
  <c r="AL66" i="1"/>
  <c r="AK66" i="1"/>
  <c r="AJ66" i="1"/>
  <c r="AI66" i="1"/>
  <c r="AH66" i="1"/>
  <c r="AG66" i="1"/>
  <c r="AG67" i="1" s="1"/>
  <c r="AF66" i="1"/>
  <c r="AE66" i="1"/>
  <c r="AD66" i="1"/>
  <c r="AC66" i="1"/>
  <c r="AB66" i="1"/>
  <c r="AA66" i="1"/>
  <c r="Z66" i="1"/>
  <c r="Y66" i="1"/>
  <c r="X66" i="1"/>
  <c r="W66" i="1"/>
  <c r="W67" i="1" s="1"/>
  <c r="V66" i="1"/>
  <c r="U66" i="1"/>
  <c r="T66" i="1"/>
  <c r="S66" i="1"/>
  <c r="R66" i="1"/>
  <c r="R67" i="1" s="1"/>
  <c r="Q66" i="1"/>
  <c r="P66" i="1"/>
  <c r="O66" i="1"/>
  <c r="N66" i="1"/>
  <c r="M66" i="1"/>
  <c r="L66" i="1"/>
  <c r="K66" i="1"/>
  <c r="J66" i="1"/>
  <c r="I66" i="1"/>
  <c r="H66" i="1"/>
  <c r="H67" i="1" s="1"/>
  <c r="G66" i="1"/>
  <c r="F66" i="1"/>
  <c r="E66" i="1"/>
  <c r="D66" i="1"/>
  <c r="C66" i="1"/>
  <c r="C67" i="1" s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J44" i="1"/>
  <c r="BI44" i="1"/>
  <c r="BH44" i="1"/>
  <c r="BG44" i="1"/>
  <c r="BG67" i="1" s="1"/>
  <c r="BF44" i="1"/>
  <c r="BE44" i="1"/>
  <c r="BE67" i="1" s="1"/>
  <c r="BD44" i="1"/>
  <c r="BD67" i="1" s="1"/>
  <c r="BC44" i="1"/>
  <c r="BC67" i="1" s="1"/>
  <c r="BB44" i="1"/>
  <c r="BA44" i="1"/>
  <c r="AZ44" i="1"/>
  <c r="AY44" i="1"/>
  <c r="AY67" i="1" s="1"/>
  <c r="AX44" i="1"/>
  <c r="AX67" i="1" s="1"/>
  <c r="AW44" i="1"/>
  <c r="AW67" i="1" s="1"/>
  <c r="AV44" i="1"/>
  <c r="AU44" i="1"/>
  <c r="AU67" i="1" s="1"/>
  <c r="AT44" i="1"/>
  <c r="AS44" i="1"/>
  <c r="AR44" i="1"/>
  <c r="AQ44" i="1"/>
  <c r="AP44" i="1"/>
  <c r="AP67" i="1" s="1"/>
  <c r="AO44" i="1"/>
  <c r="AO67" i="1" s="1"/>
  <c r="AN44" i="1"/>
  <c r="AN67" i="1" s="1"/>
  <c r="AM44" i="1"/>
  <c r="AM67" i="1" s="1"/>
  <c r="AL44" i="1"/>
  <c r="AK44" i="1"/>
  <c r="AJ44" i="1"/>
  <c r="AI44" i="1"/>
  <c r="AI67" i="1" s="1"/>
  <c r="AH44" i="1"/>
  <c r="AH67" i="1" s="1"/>
  <c r="AG44" i="1"/>
  <c r="AF44" i="1"/>
  <c r="AF67" i="1" s="1"/>
  <c r="AE44" i="1"/>
  <c r="AE67" i="1" s="1"/>
  <c r="AD44" i="1"/>
  <c r="AC44" i="1"/>
  <c r="AB44" i="1"/>
  <c r="AA44" i="1"/>
  <c r="AA67" i="1" s="1"/>
  <c r="Z44" i="1"/>
  <c r="Z67" i="1" s="1"/>
  <c r="Y44" i="1"/>
  <c r="Y67" i="1" s="1"/>
  <c r="X44" i="1"/>
  <c r="X67" i="1" s="1"/>
  <c r="W44" i="1"/>
  <c r="V44" i="1"/>
  <c r="U44" i="1"/>
  <c r="T44" i="1"/>
  <c r="S44" i="1"/>
  <c r="S67" i="1" s="1"/>
  <c r="R44" i="1"/>
  <c r="Q44" i="1"/>
  <c r="Q67" i="1" s="1"/>
  <c r="P44" i="1"/>
  <c r="P67" i="1" s="1"/>
  <c r="O44" i="1"/>
  <c r="O67" i="1" s="1"/>
  <c r="N44" i="1"/>
  <c r="M44" i="1"/>
  <c r="L44" i="1"/>
  <c r="K44" i="1"/>
  <c r="K67" i="1" s="1"/>
  <c r="J44" i="1"/>
  <c r="J67" i="1" s="1"/>
  <c r="I44" i="1"/>
  <c r="I67" i="1" s="1"/>
  <c r="H44" i="1"/>
  <c r="G44" i="1"/>
  <c r="G67" i="1" s="1"/>
  <c r="F44" i="1"/>
  <c r="E44" i="1"/>
  <c r="D44" i="1"/>
  <c r="C44" i="1"/>
  <c r="BK43" i="1"/>
  <c r="BK42" i="1"/>
  <c r="BK44" i="1" s="1"/>
  <c r="BJ37" i="1"/>
  <c r="BJ38" i="1" s="1"/>
  <c r="BJ91" i="1" s="1"/>
  <c r="BI37" i="1"/>
  <c r="BI38" i="1" s="1"/>
  <c r="BI91" i="1" s="1"/>
  <c r="BH37" i="1"/>
  <c r="BH38" i="1" s="1"/>
  <c r="BH91" i="1" s="1"/>
  <c r="BG37" i="1"/>
  <c r="BF37" i="1"/>
  <c r="BE37" i="1"/>
  <c r="BD37" i="1"/>
  <c r="BD38" i="1" s="1"/>
  <c r="BC37" i="1"/>
  <c r="BC38" i="1" s="1"/>
  <c r="BB37" i="1"/>
  <c r="BB38" i="1" s="1"/>
  <c r="BB91" i="1" s="1"/>
  <c r="BA37" i="1"/>
  <c r="BA38" i="1" s="1"/>
  <c r="BA91" i="1" s="1"/>
  <c r="AZ37" i="1"/>
  <c r="AZ38" i="1" s="1"/>
  <c r="AZ91" i="1" s="1"/>
  <c r="AY37" i="1"/>
  <c r="AX37" i="1"/>
  <c r="AW37" i="1"/>
  <c r="AV37" i="1"/>
  <c r="AV38" i="1" s="1"/>
  <c r="AU37" i="1"/>
  <c r="AU38" i="1" s="1"/>
  <c r="AT37" i="1"/>
  <c r="AT38" i="1" s="1"/>
  <c r="AT91" i="1" s="1"/>
  <c r="AS37" i="1"/>
  <c r="AS38" i="1" s="1"/>
  <c r="AS91" i="1" s="1"/>
  <c r="AR37" i="1"/>
  <c r="AR38" i="1" s="1"/>
  <c r="AR91" i="1" s="1"/>
  <c r="AQ37" i="1"/>
  <c r="AP37" i="1"/>
  <c r="AO37" i="1"/>
  <c r="AN37" i="1"/>
  <c r="AN38" i="1" s="1"/>
  <c r="AM37" i="1"/>
  <c r="AM38" i="1" s="1"/>
  <c r="AL37" i="1"/>
  <c r="AL38" i="1" s="1"/>
  <c r="AL91" i="1" s="1"/>
  <c r="AK37" i="1"/>
  <c r="AK38" i="1" s="1"/>
  <c r="AK91" i="1" s="1"/>
  <c r="AJ37" i="1"/>
  <c r="AJ38" i="1" s="1"/>
  <c r="AJ91" i="1" s="1"/>
  <c r="AI37" i="1"/>
  <c r="AH37" i="1"/>
  <c r="AG37" i="1"/>
  <c r="AF37" i="1"/>
  <c r="AF38" i="1" s="1"/>
  <c r="AE37" i="1"/>
  <c r="AE38" i="1" s="1"/>
  <c r="AD37" i="1"/>
  <c r="AD38" i="1" s="1"/>
  <c r="AD91" i="1" s="1"/>
  <c r="AC37" i="1"/>
  <c r="AC38" i="1" s="1"/>
  <c r="AC91" i="1" s="1"/>
  <c r="AB37" i="1"/>
  <c r="AB38" i="1" s="1"/>
  <c r="AB91" i="1" s="1"/>
  <c r="AA37" i="1"/>
  <c r="Z37" i="1"/>
  <c r="Y37" i="1"/>
  <c r="X37" i="1"/>
  <c r="X38" i="1" s="1"/>
  <c r="W37" i="1"/>
  <c r="W38" i="1" s="1"/>
  <c r="V37" i="1"/>
  <c r="V38" i="1" s="1"/>
  <c r="V91" i="1" s="1"/>
  <c r="U37" i="1"/>
  <c r="U38" i="1" s="1"/>
  <c r="U91" i="1" s="1"/>
  <c r="T37" i="1"/>
  <c r="T38" i="1" s="1"/>
  <c r="T91" i="1" s="1"/>
  <c r="S37" i="1"/>
  <c r="R37" i="1"/>
  <c r="Q37" i="1"/>
  <c r="P37" i="1"/>
  <c r="P38" i="1" s="1"/>
  <c r="O37" i="1"/>
  <c r="O38" i="1" s="1"/>
  <c r="N37" i="1"/>
  <c r="N38" i="1" s="1"/>
  <c r="N91" i="1" s="1"/>
  <c r="M37" i="1"/>
  <c r="M38" i="1" s="1"/>
  <c r="M91" i="1" s="1"/>
  <c r="L37" i="1"/>
  <c r="L38" i="1" s="1"/>
  <c r="L91" i="1" s="1"/>
  <c r="K37" i="1"/>
  <c r="J37" i="1"/>
  <c r="I37" i="1"/>
  <c r="H37" i="1"/>
  <c r="H38" i="1" s="1"/>
  <c r="G37" i="1"/>
  <c r="G38" i="1" s="1"/>
  <c r="F37" i="1"/>
  <c r="F38" i="1" s="1"/>
  <c r="F91" i="1" s="1"/>
  <c r="E37" i="1"/>
  <c r="E38" i="1" s="1"/>
  <c r="E91" i="1" s="1"/>
  <c r="D37" i="1"/>
  <c r="D38" i="1" s="1"/>
  <c r="D91" i="1" s="1"/>
  <c r="C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0" i="1"/>
  <c r="BJ20" i="1"/>
  <c r="BI20" i="1"/>
  <c r="BH20" i="1"/>
  <c r="BG20" i="1"/>
  <c r="BG38" i="1" s="1"/>
  <c r="BG91" i="1" s="1"/>
  <c r="BF20" i="1"/>
  <c r="BE20" i="1"/>
  <c r="BD20" i="1"/>
  <c r="BC20" i="1"/>
  <c r="BB20" i="1"/>
  <c r="BA20" i="1"/>
  <c r="AZ20" i="1"/>
  <c r="AY20" i="1"/>
  <c r="AY38" i="1" s="1"/>
  <c r="AY91" i="1" s="1"/>
  <c r="AX20" i="1"/>
  <c r="AW20" i="1"/>
  <c r="AV20" i="1"/>
  <c r="AU20" i="1"/>
  <c r="AT20" i="1"/>
  <c r="AS20" i="1"/>
  <c r="AR20" i="1"/>
  <c r="AQ20" i="1"/>
  <c r="AQ38" i="1" s="1"/>
  <c r="AQ91" i="1" s="1"/>
  <c r="AP20" i="1"/>
  <c r="AO20" i="1"/>
  <c r="AN20" i="1"/>
  <c r="AM20" i="1"/>
  <c r="AL20" i="1"/>
  <c r="AK20" i="1"/>
  <c r="AJ20" i="1"/>
  <c r="AI20" i="1"/>
  <c r="AI38" i="1" s="1"/>
  <c r="AI91" i="1" s="1"/>
  <c r="AH20" i="1"/>
  <c r="AG20" i="1"/>
  <c r="AF20" i="1"/>
  <c r="AE20" i="1"/>
  <c r="AD20" i="1"/>
  <c r="AC20" i="1"/>
  <c r="AB20" i="1"/>
  <c r="AA20" i="1"/>
  <c r="AA38" i="1" s="1"/>
  <c r="AA91" i="1" s="1"/>
  <c r="Z20" i="1"/>
  <c r="Y20" i="1"/>
  <c r="X20" i="1"/>
  <c r="W20" i="1"/>
  <c r="V20" i="1"/>
  <c r="U20" i="1"/>
  <c r="T20" i="1"/>
  <c r="S20" i="1"/>
  <c r="S38" i="1" s="1"/>
  <c r="S91" i="1" s="1"/>
  <c r="R20" i="1"/>
  <c r="Q20" i="1"/>
  <c r="P20" i="1"/>
  <c r="O20" i="1"/>
  <c r="N20" i="1"/>
  <c r="M20" i="1"/>
  <c r="L20" i="1"/>
  <c r="K20" i="1"/>
  <c r="K38" i="1" s="1"/>
  <c r="K91" i="1" s="1"/>
  <c r="J20" i="1"/>
  <c r="I20" i="1"/>
  <c r="H20" i="1"/>
  <c r="G20" i="1"/>
  <c r="F20" i="1"/>
  <c r="E20" i="1"/>
  <c r="D20" i="1"/>
  <c r="C20" i="1"/>
  <c r="C38" i="1" s="1"/>
  <c r="C91" i="1" s="1"/>
  <c r="BK19" i="1"/>
  <c r="BJ17" i="1"/>
  <c r="BI17" i="1"/>
  <c r="BH17" i="1"/>
  <c r="BG17" i="1"/>
  <c r="BF17" i="1"/>
  <c r="BE17" i="1"/>
  <c r="BE38" i="1" s="1"/>
  <c r="BE91" i="1" s="1"/>
  <c r="BD17" i="1"/>
  <c r="BC17" i="1"/>
  <c r="BB17" i="1"/>
  <c r="BA17" i="1"/>
  <c r="AZ17" i="1"/>
  <c r="AY17" i="1"/>
  <c r="AX17" i="1"/>
  <c r="AW17" i="1"/>
  <c r="AW38" i="1" s="1"/>
  <c r="AW91" i="1" s="1"/>
  <c r="AV17" i="1"/>
  <c r="AU17" i="1"/>
  <c r="AT17" i="1"/>
  <c r="AS17" i="1"/>
  <c r="AR17" i="1"/>
  <c r="AQ17" i="1"/>
  <c r="AP17" i="1"/>
  <c r="AO17" i="1"/>
  <c r="AO38" i="1" s="1"/>
  <c r="AO91" i="1" s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K16" i="1"/>
  <c r="BK17" i="1" s="1"/>
  <c r="BJ14" i="1"/>
  <c r="BI14" i="1"/>
  <c r="BH14" i="1"/>
  <c r="BG14" i="1"/>
  <c r="BF14" i="1"/>
  <c r="BF38" i="1" s="1"/>
  <c r="BE14" i="1"/>
  <c r="BD14" i="1"/>
  <c r="BC14" i="1"/>
  <c r="BB14" i="1"/>
  <c r="BA14" i="1"/>
  <c r="AZ14" i="1"/>
  <c r="AY14" i="1"/>
  <c r="AX14" i="1"/>
  <c r="AX38" i="1" s="1"/>
  <c r="AW14" i="1"/>
  <c r="AV14" i="1"/>
  <c r="AU14" i="1"/>
  <c r="AT14" i="1"/>
  <c r="AS14" i="1"/>
  <c r="AR14" i="1"/>
  <c r="AQ14" i="1"/>
  <c r="AP14" i="1"/>
  <c r="AP38" i="1" s="1"/>
  <c r="AO14" i="1"/>
  <c r="AN14" i="1"/>
  <c r="AM14" i="1"/>
  <c r="AL14" i="1"/>
  <c r="AK14" i="1"/>
  <c r="AJ14" i="1"/>
  <c r="AI14" i="1"/>
  <c r="AH14" i="1"/>
  <c r="AH38" i="1" s="1"/>
  <c r="AG14" i="1"/>
  <c r="AG38" i="1" s="1"/>
  <c r="AF14" i="1"/>
  <c r="AE14" i="1"/>
  <c r="AD14" i="1"/>
  <c r="AC14" i="1"/>
  <c r="AB14" i="1"/>
  <c r="AA14" i="1"/>
  <c r="Z14" i="1"/>
  <c r="Z38" i="1" s="1"/>
  <c r="Y14" i="1"/>
  <c r="Y38" i="1" s="1"/>
  <c r="X14" i="1"/>
  <c r="W14" i="1"/>
  <c r="V14" i="1"/>
  <c r="U14" i="1"/>
  <c r="T14" i="1"/>
  <c r="S14" i="1"/>
  <c r="R14" i="1"/>
  <c r="R38" i="1" s="1"/>
  <c r="Q14" i="1"/>
  <c r="Q38" i="1" s="1"/>
  <c r="P14" i="1"/>
  <c r="O14" i="1"/>
  <c r="N14" i="1"/>
  <c r="M14" i="1"/>
  <c r="L14" i="1"/>
  <c r="K14" i="1"/>
  <c r="J14" i="1"/>
  <c r="J38" i="1" s="1"/>
  <c r="I14" i="1"/>
  <c r="I38" i="1" s="1"/>
  <c r="H14" i="1"/>
  <c r="G14" i="1"/>
  <c r="F14" i="1"/>
  <c r="E14" i="1"/>
  <c r="D14" i="1"/>
  <c r="C14" i="1"/>
  <c r="BK13" i="1"/>
  <c r="BK14" i="1" s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38" i="1" l="1"/>
  <c r="BK91" i="1" s="1"/>
  <c r="W91" i="1"/>
  <c r="AM91" i="1"/>
  <c r="BC91" i="1"/>
  <c r="Y91" i="1"/>
  <c r="H91" i="1"/>
  <c r="AF91" i="1"/>
  <c r="AV91" i="1"/>
  <c r="R91" i="1"/>
  <c r="AX91" i="1"/>
  <c r="G91" i="1"/>
  <c r="O91" i="1"/>
  <c r="AE91" i="1"/>
  <c r="AU91" i="1"/>
  <c r="BK67" i="1"/>
  <c r="I91" i="1"/>
  <c r="Q91" i="1"/>
  <c r="AG91" i="1"/>
  <c r="P91" i="1"/>
  <c r="X91" i="1"/>
  <c r="AN91" i="1"/>
  <c r="BD91" i="1"/>
  <c r="J91" i="1"/>
  <c r="Z91" i="1"/>
  <c r="AH91" i="1"/>
  <c r="AP91" i="1"/>
  <c r="BF91" i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<sst xmlns="http://schemas.openxmlformats.org/spreadsheetml/2006/main" count="179" uniqueCount="142">
  <si>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</si>
  <si>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</si>
  <si>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</si>
  <si>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</si>
  <si>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</si>
  <si>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</si>
  <si>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</si>
  <si>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</si>
  <si>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</si>
  <si>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</si>
  <si>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</si>
  <si>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</si>
  <si>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</si>
  <si>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</si>
  <si>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</si>
  <si>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</si>
  <si>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</si>
  <si>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</si>
  <si>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</si>
  <si>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</si>
  <si>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</si>
  <si>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</si>
  <si>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</si>
  <si>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</si>
  <si>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</si>
  <si>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</si>
  <si>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</si>
  <si>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</si>
  <si>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</si>
  <si>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</si>
  <si>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</si>
  <si>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</si>
  <si>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</si>
  <si>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</si>
  <si>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</si>
  <si>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</si>
  <si>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</si>
  <si>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</si>
  <si>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</si>
  <si>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</si>
  <si>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</si>
  <si>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</si>
  <si>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</si>
  <si>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</si>
  <si>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</si>
  <si>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</si>
  <si>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</si>
  <si>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</si>
  <si>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</si>
  <si>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</si>
  <si>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</si>
  <si>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</si>
  <si>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</si>
  <si>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</si>
  <si>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</si>
  <si>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</si>
  <si>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</si>
  <si>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</si>
  <si>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</si>
  <si>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</si>
  <si>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</si>
  <si>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</si>
  <si>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</si>
  <si>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</si>
  <si>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</si>
  <si>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</si>
  <si>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</si>
  <si>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</si>
  <si>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</si>
  <si>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</si>
  <si>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</si>
  <si>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</si>
  <si>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</si>
  <si>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</si>
  <si>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</si>
  <si>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</si>
  <si>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</si>
  <si>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</si>
  <si>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</si>
  <si>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</si>
  <si>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</si>
  <si>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</si>
  <si>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</si>
  <si>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</si>
  <si>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</si>
  <si>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</si>
  <si>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</si>
  <si>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</si>
  <si>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</si>
  <si>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</si>
  <si>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</si>
  <si>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</si>
  <si>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</si>
  <si>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</si>
  <si>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</si>
  <si>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</si>
  <si>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</si>
  <si>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</si>
  <si>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</si>
  <si>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</si>
  <si>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</si>
  <si>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</si>
  <si>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</si>
  <si>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</si>
  <si>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</si>
  <si>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</si>
  <si>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</si>
  <si>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</si>
  <si>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</si>
  <si>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</si>
  <si>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</si>
  <si>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</si>
  <si>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</si>
  <si>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</si>
  <si>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</si>
  <si>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</si>
  <si>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</si>
  <si>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</si>
  <si>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</si>
  <si>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</si>
  <si>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</si>
  <si>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</si>
  <si>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</si>
  <si>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</si>
  <si>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</si>
  <si>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</si>
  <si>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</si>
  <si>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</si>
  <si>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</si>
  <si>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</si>
  <si>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</si>
  <si>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</si>
  <si>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</si>
  <si>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</si>
  <si>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</si>
  <si>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</si>
  <si>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</si>
  <si>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</si>
  <si>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</si>
  <si>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</si>
  <si>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</si>
  <si>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May 2025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</si>
</sst>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3" fillId="0" borderId="26" xfId="0" applyNumberFormat="1" applyFont="1" applyBorder="1" applyAlignment="1">
      <alignment horizontal="righ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2" fillId="0" borderId="16" xfId="1" applyFont="1" applyBorder="1" applyProtection="1">
      <protection locked="0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7265625" style="3" bestFit="1" customWidth="1"/>
    <col min="4" max="4" width="6.7265625" style="3" bestFit="1" customWidth="1"/>
    <col min="5" max="7" width="4.7265625" style="3" bestFit="1" customWidth="1"/>
    <col min="8" max="8" width="8.1796875" style="3" bestFit="1" customWidth="1"/>
    <col min="9" max="9" width="9.26953125" style="3" bestFit="1" customWidth="1"/>
    <col min="10" max="10" width="8.1796875" style="3" bestFit="1" customWidth="1"/>
    <col min="11" max="11" width="4.7265625" style="3" bestFit="1" customWidth="1"/>
    <col min="12" max="12" width="8.1796875" style="3" bestFit="1" customWidth="1"/>
    <col min="13" max="17" width="4.7265625" style="3" bestFit="1" customWidth="1"/>
    <col min="18" max="19" width="8.1796875" style="3" bestFit="1" customWidth="1"/>
    <col min="20" max="20" width="6.7265625" style="3" bestFit="1" customWidth="1"/>
    <col min="21" max="21" width="4.7265625" style="3" bestFit="1" customWidth="1"/>
    <col min="22" max="22" width="6.7265625" style="3" bestFit="1" customWidth="1"/>
    <col min="23" max="27" width="4.7265625" style="3" bestFit="1" customWidth="1"/>
    <col min="28" max="29" width="6.7265625" style="3" bestFit="1" customWidth="1"/>
    <col min="30" max="31" width="4.7265625" style="3" bestFit="1" customWidth="1"/>
    <col min="32" max="32" width="8.1796875" style="3" bestFit="1" customWidth="1"/>
    <col min="33" max="37" width="4.7265625" style="3" bestFit="1" customWidth="1"/>
    <col min="38" max="39" width="5.7265625" style="3" bestFit="1" customWidth="1"/>
    <col min="40" max="41" width="4.7265625" style="3" bestFit="1" customWidth="1"/>
    <col min="42" max="42" width="6.7265625" style="3" bestFit="1" customWidth="1"/>
    <col min="43" max="47" width="4.7265625" style="3" bestFit="1" customWidth="1"/>
    <col min="48" max="48" width="9.26953125" style="3" bestFit="1" customWidth="1"/>
    <col min="49" max="49" width="8.1796875" style="3" bestFit="1" customWidth="1"/>
    <col min="50" max="51" width="4.7265625" style="3" bestFit="1" customWidth="1"/>
    <col min="52" max="52" width="9.26953125" style="6" bestFit="1" customWidth="1"/>
    <col min="53" max="57" width="4.7265625" style="3" bestFit="1" customWidth="1"/>
    <col min="58" max="58" width="8.1796875" style="3" bestFit="1" customWidth="1"/>
    <col min="59" max="59" width="6.7265625" style="3" bestFit="1" customWidth="1"/>
    <col min="60" max="61" width="4.7265625" style="3" bestFit="1" customWidth="1"/>
    <col min="62" max="62" width="8.1796875" style="3" bestFit="1" customWidth="1"/>
    <col min="63" max="63" width="13.816406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7265625" style="3" bestFit="1" customWidth="1"/>
    <col min="260" max="260" width="6.7265625" style="3" bestFit="1" customWidth="1"/>
    <col min="261" max="263" width="4.7265625" style="3" bestFit="1" customWidth="1"/>
    <col min="264" max="264" width="8.1796875" style="3" bestFit="1" customWidth="1"/>
    <col min="265" max="265" width="9.26953125" style="3" bestFit="1" customWidth="1"/>
    <col min="266" max="266" width="8.1796875" style="3" bestFit="1" customWidth="1"/>
    <col min="267" max="267" width="4.7265625" style="3" bestFit="1" customWidth="1"/>
    <col min="268" max="268" width="8.1796875" style="3" bestFit="1" customWidth="1"/>
    <col min="269" max="273" width="4.7265625" style="3" bestFit="1" customWidth="1"/>
    <col min="274" max="275" width="8.1796875" style="3" bestFit="1" customWidth="1"/>
    <col min="276" max="276" width="6.7265625" style="3" bestFit="1" customWidth="1"/>
    <col min="277" max="277" width="4.7265625" style="3" bestFit="1" customWidth="1"/>
    <col min="278" max="278" width="6.7265625" style="3" bestFit="1" customWidth="1"/>
    <col min="279" max="283" width="4.7265625" style="3" bestFit="1" customWidth="1"/>
    <col min="284" max="285" width="6.7265625" style="3" bestFit="1" customWidth="1"/>
    <col min="286" max="287" width="4.7265625" style="3" bestFit="1" customWidth="1"/>
    <col min="288" max="288" width="8.1796875" style="3" bestFit="1" customWidth="1"/>
    <col min="289" max="293" width="4.7265625" style="3" bestFit="1" customWidth="1"/>
    <col min="294" max="295" width="5.7265625" style="3" bestFit="1" customWidth="1"/>
    <col min="296" max="297" width="4.7265625" style="3" bestFit="1" customWidth="1"/>
    <col min="298" max="298" width="6.7265625" style="3" bestFit="1" customWidth="1"/>
    <col min="299" max="303" width="4.7265625" style="3" bestFit="1" customWidth="1"/>
    <col min="304" max="304" width="9.26953125" style="3" bestFit="1" customWidth="1"/>
    <col min="305" max="305" width="8.1796875" style="3" bestFit="1" customWidth="1"/>
    <col min="306" max="307" width="4.7265625" style="3" bestFit="1" customWidth="1"/>
    <col min="308" max="308" width="9.26953125" style="3" bestFit="1" customWidth="1"/>
    <col min="309" max="313" width="4.7265625" style="3" bestFit="1" customWidth="1"/>
    <col min="314" max="314" width="8.1796875" style="3" bestFit="1" customWidth="1"/>
    <col min="315" max="315" width="6.7265625" style="3" bestFit="1" customWidth="1"/>
    <col min="316" max="317" width="4.7265625" style="3" bestFit="1" customWidth="1"/>
    <col min="318" max="318" width="8.1796875" style="3" bestFit="1" customWidth="1"/>
    <col min="319" max="319" width="13.816406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7265625" style="3" bestFit="1" customWidth="1"/>
    <col min="516" max="516" width="6.7265625" style="3" bestFit="1" customWidth="1"/>
    <col min="517" max="519" width="4.7265625" style="3" bestFit="1" customWidth="1"/>
    <col min="520" max="520" width="8.1796875" style="3" bestFit="1" customWidth="1"/>
    <col min="521" max="521" width="9.26953125" style="3" bestFit="1" customWidth="1"/>
    <col min="522" max="522" width="8.1796875" style="3" bestFit="1" customWidth="1"/>
    <col min="523" max="523" width="4.7265625" style="3" bestFit="1" customWidth="1"/>
    <col min="524" max="524" width="8.1796875" style="3" bestFit="1" customWidth="1"/>
    <col min="525" max="529" width="4.7265625" style="3" bestFit="1" customWidth="1"/>
    <col min="530" max="531" width="8.1796875" style="3" bestFit="1" customWidth="1"/>
    <col min="532" max="532" width="6.7265625" style="3" bestFit="1" customWidth="1"/>
    <col min="533" max="533" width="4.7265625" style="3" bestFit="1" customWidth="1"/>
    <col min="534" max="534" width="6.7265625" style="3" bestFit="1" customWidth="1"/>
    <col min="535" max="539" width="4.7265625" style="3" bestFit="1" customWidth="1"/>
    <col min="540" max="541" width="6.7265625" style="3" bestFit="1" customWidth="1"/>
    <col min="542" max="543" width="4.7265625" style="3" bestFit="1" customWidth="1"/>
    <col min="544" max="544" width="8.1796875" style="3" bestFit="1" customWidth="1"/>
    <col min="545" max="549" width="4.7265625" style="3" bestFit="1" customWidth="1"/>
    <col min="550" max="551" width="5.7265625" style="3" bestFit="1" customWidth="1"/>
    <col min="552" max="553" width="4.7265625" style="3" bestFit="1" customWidth="1"/>
    <col min="554" max="554" width="6.7265625" style="3" bestFit="1" customWidth="1"/>
    <col min="555" max="559" width="4.7265625" style="3" bestFit="1" customWidth="1"/>
    <col min="560" max="560" width="9.26953125" style="3" bestFit="1" customWidth="1"/>
    <col min="561" max="561" width="8.1796875" style="3" bestFit="1" customWidth="1"/>
    <col min="562" max="563" width="4.7265625" style="3" bestFit="1" customWidth="1"/>
    <col min="564" max="564" width="9.26953125" style="3" bestFit="1" customWidth="1"/>
    <col min="565" max="569" width="4.7265625" style="3" bestFit="1" customWidth="1"/>
    <col min="570" max="570" width="8.1796875" style="3" bestFit="1" customWidth="1"/>
    <col min="571" max="571" width="6.7265625" style="3" bestFit="1" customWidth="1"/>
    <col min="572" max="573" width="4.7265625" style="3" bestFit="1" customWidth="1"/>
    <col min="574" max="574" width="8.1796875" style="3" bestFit="1" customWidth="1"/>
    <col min="575" max="575" width="13.816406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7265625" style="3" bestFit="1" customWidth="1"/>
    <col min="772" max="772" width="6.7265625" style="3" bestFit="1" customWidth="1"/>
    <col min="773" max="775" width="4.7265625" style="3" bestFit="1" customWidth="1"/>
    <col min="776" max="776" width="8.1796875" style="3" bestFit="1" customWidth="1"/>
    <col min="777" max="777" width="9.26953125" style="3" bestFit="1" customWidth="1"/>
    <col min="778" max="778" width="8.1796875" style="3" bestFit="1" customWidth="1"/>
    <col min="779" max="779" width="4.7265625" style="3" bestFit="1" customWidth="1"/>
    <col min="780" max="780" width="8.1796875" style="3" bestFit="1" customWidth="1"/>
    <col min="781" max="785" width="4.7265625" style="3" bestFit="1" customWidth="1"/>
    <col min="786" max="787" width="8.1796875" style="3" bestFit="1" customWidth="1"/>
    <col min="788" max="788" width="6.7265625" style="3" bestFit="1" customWidth="1"/>
    <col min="789" max="789" width="4.7265625" style="3" bestFit="1" customWidth="1"/>
    <col min="790" max="790" width="6.7265625" style="3" bestFit="1" customWidth="1"/>
    <col min="791" max="795" width="4.7265625" style="3" bestFit="1" customWidth="1"/>
    <col min="796" max="797" width="6.7265625" style="3" bestFit="1" customWidth="1"/>
    <col min="798" max="799" width="4.7265625" style="3" bestFit="1" customWidth="1"/>
    <col min="800" max="800" width="8.1796875" style="3" bestFit="1" customWidth="1"/>
    <col min="801" max="805" width="4.7265625" style="3" bestFit="1" customWidth="1"/>
    <col min="806" max="807" width="5.7265625" style="3" bestFit="1" customWidth="1"/>
    <col min="808" max="809" width="4.7265625" style="3" bestFit="1" customWidth="1"/>
    <col min="810" max="810" width="6.7265625" style="3" bestFit="1" customWidth="1"/>
    <col min="811" max="815" width="4.7265625" style="3" bestFit="1" customWidth="1"/>
    <col min="816" max="816" width="9.26953125" style="3" bestFit="1" customWidth="1"/>
    <col min="817" max="817" width="8.1796875" style="3" bestFit="1" customWidth="1"/>
    <col min="818" max="819" width="4.7265625" style="3" bestFit="1" customWidth="1"/>
    <col min="820" max="820" width="9.26953125" style="3" bestFit="1" customWidth="1"/>
    <col min="821" max="825" width="4.7265625" style="3" bestFit="1" customWidth="1"/>
    <col min="826" max="826" width="8.1796875" style="3" bestFit="1" customWidth="1"/>
    <col min="827" max="827" width="6.7265625" style="3" bestFit="1" customWidth="1"/>
    <col min="828" max="829" width="4.7265625" style="3" bestFit="1" customWidth="1"/>
    <col min="830" max="830" width="8.1796875" style="3" bestFit="1" customWidth="1"/>
    <col min="831" max="831" width="13.816406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7265625" style="3" bestFit="1" customWidth="1"/>
    <col min="1028" max="1028" width="6.7265625" style="3" bestFit="1" customWidth="1"/>
    <col min="1029" max="1031" width="4.7265625" style="3" bestFit="1" customWidth="1"/>
    <col min="1032" max="1032" width="8.1796875" style="3" bestFit="1" customWidth="1"/>
    <col min="1033" max="1033" width="9.26953125" style="3" bestFit="1" customWidth="1"/>
    <col min="1034" max="1034" width="8.1796875" style="3" bestFit="1" customWidth="1"/>
    <col min="1035" max="1035" width="4.7265625" style="3" bestFit="1" customWidth="1"/>
    <col min="1036" max="1036" width="8.1796875" style="3" bestFit="1" customWidth="1"/>
    <col min="1037" max="1041" width="4.7265625" style="3" bestFit="1" customWidth="1"/>
    <col min="1042" max="1043" width="8.1796875" style="3" bestFit="1" customWidth="1"/>
    <col min="1044" max="1044" width="6.7265625" style="3" bestFit="1" customWidth="1"/>
    <col min="1045" max="1045" width="4.7265625" style="3" bestFit="1" customWidth="1"/>
    <col min="1046" max="1046" width="6.7265625" style="3" bestFit="1" customWidth="1"/>
    <col min="1047" max="1051" width="4.7265625" style="3" bestFit="1" customWidth="1"/>
    <col min="1052" max="1053" width="6.7265625" style="3" bestFit="1" customWidth="1"/>
    <col min="1054" max="1055" width="4.7265625" style="3" bestFit="1" customWidth="1"/>
    <col min="1056" max="1056" width="8.1796875" style="3" bestFit="1" customWidth="1"/>
    <col min="1057" max="1061" width="4.7265625" style="3" bestFit="1" customWidth="1"/>
    <col min="1062" max="1063" width="5.7265625" style="3" bestFit="1" customWidth="1"/>
    <col min="1064" max="1065" width="4.7265625" style="3" bestFit="1" customWidth="1"/>
    <col min="1066" max="1066" width="6.7265625" style="3" bestFit="1" customWidth="1"/>
    <col min="1067" max="1071" width="4.7265625" style="3" bestFit="1" customWidth="1"/>
    <col min="1072" max="1072" width="9.26953125" style="3" bestFit="1" customWidth="1"/>
    <col min="1073" max="1073" width="8.1796875" style="3" bestFit="1" customWidth="1"/>
    <col min="1074" max="1075" width="4.7265625" style="3" bestFit="1" customWidth="1"/>
    <col min="1076" max="1076" width="9.26953125" style="3" bestFit="1" customWidth="1"/>
    <col min="1077" max="1081" width="4.7265625" style="3" bestFit="1" customWidth="1"/>
    <col min="1082" max="1082" width="8.1796875" style="3" bestFit="1" customWidth="1"/>
    <col min="1083" max="1083" width="6.7265625" style="3" bestFit="1" customWidth="1"/>
    <col min="1084" max="1085" width="4.7265625" style="3" bestFit="1" customWidth="1"/>
    <col min="1086" max="1086" width="8.1796875" style="3" bestFit="1" customWidth="1"/>
    <col min="1087" max="1087" width="13.816406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7265625" style="3" bestFit="1" customWidth="1"/>
    <col min="1284" max="1284" width="6.7265625" style="3" bestFit="1" customWidth="1"/>
    <col min="1285" max="1287" width="4.7265625" style="3" bestFit="1" customWidth="1"/>
    <col min="1288" max="1288" width="8.1796875" style="3" bestFit="1" customWidth="1"/>
    <col min="1289" max="1289" width="9.26953125" style="3" bestFit="1" customWidth="1"/>
    <col min="1290" max="1290" width="8.1796875" style="3" bestFit="1" customWidth="1"/>
    <col min="1291" max="1291" width="4.7265625" style="3" bestFit="1" customWidth="1"/>
    <col min="1292" max="1292" width="8.1796875" style="3" bestFit="1" customWidth="1"/>
    <col min="1293" max="1297" width="4.7265625" style="3" bestFit="1" customWidth="1"/>
    <col min="1298" max="1299" width="8.1796875" style="3" bestFit="1" customWidth="1"/>
    <col min="1300" max="1300" width="6.7265625" style="3" bestFit="1" customWidth="1"/>
    <col min="1301" max="1301" width="4.7265625" style="3" bestFit="1" customWidth="1"/>
    <col min="1302" max="1302" width="6.7265625" style="3" bestFit="1" customWidth="1"/>
    <col min="1303" max="1307" width="4.7265625" style="3" bestFit="1" customWidth="1"/>
    <col min="1308" max="1309" width="6.7265625" style="3" bestFit="1" customWidth="1"/>
    <col min="1310" max="1311" width="4.7265625" style="3" bestFit="1" customWidth="1"/>
    <col min="1312" max="1312" width="8.1796875" style="3" bestFit="1" customWidth="1"/>
    <col min="1313" max="1317" width="4.7265625" style="3" bestFit="1" customWidth="1"/>
    <col min="1318" max="1319" width="5.7265625" style="3" bestFit="1" customWidth="1"/>
    <col min="1320" max="1321" width="4.7265625" style="3" bestFit="1" customWidth="1"/>
    <col min="1322" max="1322" width="6.7265625" style="3" bestFit="1" customWidth="1"/>
    <col min="1323" max="1327" width="4.7265625" style="3" bestFit="1" customWidth="1"/>
    <col min="1328" max="1328" width="9.26953125" style="3" bestFit="1" customWidth="1"/>
    <col min="1329" max="1329" width="8.1796875" style="3" bestFit="1" customWidth="1"/>
    <col min="1330" max="1331" width="4.7265625" style="3" bestFit="1" customWidth="1"/>
    <col min="1332" max="1332" width="9.26953125" style="3" bestFit="1" customWidth="1"/>
    <col min="1333" max="1337" width="4.7265625" style="3" bestFit="1" customWidth="1"/>
    <col min="1338" max="1338" width="8.1796875" style="3" bestFit="1" customWidth="1"/>
    <col min="1339" max="1339" width="6.7265625" style="3" bestFit="1" customWidth="1"/>
    <col min="1340" max="1341" width="4.7265625" style="3" bestFit="1" customWidth="1"/>
    <col min="1342" max="1342" width="8.1796875" style="3" bestFit="1" customWidth="1"/>
    <col min="1343" max="1343" width="13.816406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7265625" style="3" bestFit="1" customWidth="1"/>
    <col min="1540" max="1540" width="6.7265625" style="3" bestFit="1" customWidth="1"/>
    <col min="1541" max="1543" width="4.7265625" style="3" bestFit="1" customWidth="1"/>
    <col min="1544" max="1544" width="8.1796875" style="3" bestFit="1" customWidth="1"/>
    <col min="1545" max="1545" width="9.26953125" style="3" bestFit="1" customWidth="1"/>
    <col min="1546" max="1546" width="8.1796875" style="3" bestFit="1" customWidth="1"/>
    <col min="1547" max="1547" width="4.7265625" style="3" bestFit="1" customWidth="1"/>
    <col min="1548" max="1548" width="8.1796875" style="3" bestFit="1" customWidth="1"/>
    <col min="1549" max="1553" width="4.7265625" style="3" bestFit="1" customWidth="1"/>
    <col min="1554" max="1555" width="8.1796875" style="3" bestFit="1" customWidth="1"/>
    <col min="1556" max="1556" width="6.7265625" style="3" bestFit="1" customWidth="1"/>
    <col min="1557" max="1557" width="4.7265625" style="3" bestFit="1" customWidth="1"/>
    <col min="1558" max="1558" width="6.7265625" style="3" bestFit="1" customWidth="1"/>
    <col min="1559" max="1563" width="4.7265625" style="3" bestFit="1" customWidth="1"/>
    <col min="1564" max="1565" width="6.7265625" style="3" bestFit="1" customWidth="1"/>
    <col min="1566" max="1567" width="4.7265625" style="3" bestFit="1" customWidth="1"/>
    <col min="1568" max="1568" width="8.1796875" style="3" bestFit="1" customWidth="1"/>
    <col min="1569" max="1573" width="4.7265625" style="3" bestFit="1" customWidth="1"/>
    <col min="1574" max="1575" width="5.7265625" style="3" bestFit="1" customWidth="1"/>
    <col min="1576" max="1577" width="4.7265625" style="3" bestFit="1" customWidth="1"/>
    <col min="1578" max="1578" width="6.7265625" style="3" bestFit="1" customWidth="1"/>
    <col min="1579" max="1583" width="4.7265625" style="3" bestFit="1" customWidth="1"/>
    <col min="1584" max="1584" width="9.26953125" style="3" bestFit="1" customWidth="1"/>
    <col min="1585" max="1585" width="8.1796875" style="3" bestFit="1" customWidth="1"/>
    <col min="1586" max="1587" width="4.7265625" style="3" bestFit="1" customWidth="1"/>
    <col min="1588" max="1588" width="9.26953125" style="3" bestFit="1" customWidth="1"/>
    <col min="1589" max="1593" width="4.7265625" style="3" bestFit="1" customWidth="1"/>
    <col min="1594" max="1594" width="8.1796875" style="3" bestFit="1" customWidth="1"/>
    <col min="1595" max="1595" width="6.7265625" style="3" bestFit="1" customWidth="1"/>
    <col min="1596" max="1597" width="4.7265625" style="3" bestFit="1" customWidth="1"/>
    <col min="1598" max="1598" width="8.1796875" style="3" bestFit="1" customWidth="1"/>
    <col min="1599" max="1599" width="13.816406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7265625" style="3" bestFit="1" customWidth="1"/>
    <col min="1796" max="1796" width="6.7265625" style="3" bestFit="1" customWidth="1"/>
    <col min="1797" max="1799" width="4.7265625" style="3" bestFit="1" customWidth="1"/>
    <col min="1800" max="1800" width="8.1796875" style="3" bestFit="1" customWidth="1"/>
    <col min="1801" max="1801" width="9.26953125" style="3" bestFit="1" customWidth="1"/>
    <col min="1802" max="1802" width="8.1796875" style="3" bestFit="1" customWidth="1"/>
    <col min="1803" max="1803" width="4.7265625" style="3" bestFit="1" customWidth="1"/>
    <col min="1804" max="1804" width="8.1796875" style="3" bestFit="1" customWidth="1"/>
    <col min="1805" max="1809" width="4.7265625" style="3" bestFit="1" customWidth="1"/>
    <col min="1810" max="1811" width="8.1796875" style="3" bestFit="1" customWidth="1"/>
    <col min="1812" max="1812" width="6.7265625" style="3" bestFit="1" customWidth="1"/>
    <col min="1813" max="1813" width="4.7265625" style="3" bestFit="1" customWidth="1"/>
    <col min="1814" max="1814" width="6.7265625" style="3" bestFit="1" customWidth="1"/>
    <col min="1815" max="1819" width="4.7265625" style="3" bestFit="1" customWidth="1"/>
    <col min="1820" max="1821" width="6.7265625" style="3" bestFit="1" customWidth="1"/>
    <col min="1822" max="1823" width="4.7265625" style="3" bestFit="1" customWidth="1"/>
    <col min="1824" max="1824" width="8.1796875" style="3" bestFit="1" customWidth="1"/>
    <col min="1825" max="1829" width="4.7265625" style="3" bestFit="1" customWidth="1"/>
    <col min="1830" max="1831" width="5.7265625" style="3" bestFit="1" customWidth="1"/>
    <col min="1832" max="1833" width="4.7265625" style="3" bestFit="1" customWidth="1"/>
    <col min="1834" max="1834" width="6.7265625" style="3" bestFit="1" customWidth="1"/>
    <col min="1835" max="1839" width="4.7265625" style="3" bestFit="1" customWidth="1"/>
    <col min="1840" max="1840" width="9.26953125" style="3" bestFit="1" customWidth="1"/>
    <col min="1841" max="1841" width="8.1796875" style="3" bestFit="1" customWidth="1"/>
    <col min="1842" max="1843" width="4.7265625" style="3" bestFit="1" customWidth="1"/>
    <col min="1844" max="1844" width="9.26953125" style="3" bestFit="1" customWidth="1"/>
    <col min="1845" max="1849" width="4.7265625" style="3" bestFit="1" customWidth="1"/>
    <col min="1850" max="1850" width="8.1796875" style="3" bestFit="1" customWidth="1"/>
    <col min="1851" max="1851" width="6.7265625" style="3" bestFit="1" customWidth="1"/>
    <col min="1852" max="1853" width="4.7265625" style="3" bestFit="1" customWidth="1"/>
    <col min="1854" max="1854" width="8.1796875" style="3" bestFit="1" customWidth="1"/>
    <col min="1855" max="1855" width="13.816406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7265625" style="3" bestFit="1" customWidth="1"/>
    <col min="2052" max="2052" width="6.7265625" style="3" bestFit="1" customWidth="1"/>
    <col min="2053" max="2055" width="4.7265625" style="3" bestFit="1" customWidth="1"/>
    <col min="2056" max="2056" width="8.1796875" style="3" bestFit="1" customWidth="1"/>
    <col min="2057" max="2057" width="9.26953125" style="3" bestFit="1" customWidth="1"/>
    <col min="2058" max="2058" width="8.1796875" style="3" bestFit="1" customWidth="1"/>
    <col min="2059" max="2059" width="4.7265625" style="3" bestFit="1" customWidth="1"/>
    <col min="2060" max="2060" width="8.1796875" style="3" bestFit="1" customWidth="1"/>
    <col min="2061" max="2065" width="4.7265625" style="3" bestFit="1" customWidth="1"/>
    <col min="2066" max="2067" width="8.1796875" style="3" bestFit="1" customWidth="1"/>
    <col min="2068" max="2068" width="6.7265625" style="3" bestFit="1" customWidth="1"/>
    <col min="2069" max="2069" width="4.7265625" style="3" bestFit="1" customWidth="1"/>
    <col min="2070" max="2070" width="6.7265625" style="3" bestFit="1" customWidth="1"/>
    <col min="2071" max="2075" width="4.7265625" style="3" bestFit="1" customWidth="1"/>
    <col min="2076" max="2077" width="6.7265625" style="3" bestFit="1" customWidth="1"/>
    <col min="2078" max="2079" width="4.7265625" style="3" bestFit="1" customWidth="1"/>
    <col min="2080" max="2080" width="8.1796875" style="3" bestFit="1" customWidth="1"/>
    <col min="2081" max="2085" width="4.7265625" style="3" bestFit="1" customWidth="1"/>
    <col min="2086" max="2087" width="5.7265625" style="3" bestFit="1" customWidth="1"/>
    <col min="2088" max="2089" width="4.7265625" style="3" bestFit="1" customWidth="1"/>
    <col min="2090" max="2090" width="6.7265625" style="3" bestFit="1" customWidth="1"/>
    <col min="2091" max="2095" width="4.7265625" style="3" bestFit="1" customWidth="1"/>
    <col min="2096" max="2096" width="9.26953125" style="3" bestFit="1" customWidth="1"/>
    <col min="2097" max="2097" width="8.1796875" style="3" bestFit="1" customWidth="1"/>
    <col min="2098" max="2099" width="4.7265625" style="3" bestFit="1" customWidth="1"/>
    <col min="2100" max="2100" width="9.26953125" style="3" bestFit="1" customWidth="1"/>
    <col min="2101" max="2105" width="4.7265625" style="3" bestFit="1" customWidth="1"/>
    <col min="2106" max="2106" width="8.1796875" style="3" bestFit="1" customWidth="1"/>
    <col min="2107" max="2107" width="6.7265625" style="3" bestFit="1" customWidth="1"/>
    <col min="2108" max="2109" width="4.7265625" style="3" bestFit="1" customWidth="1"/>
    <col min="2110" max="2110" width="8.1796875" style="3" bestFit="1" customWidth="1"/>
    <col min="2111" max="2111" width="13.816406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7265625" style="3" bestFit="1" customWidth="1"/>
    <col min="2308" max="2308" width="6.7265625" style="3" bestFit="1" customWidth="1"/>
    <col min="2309" max="2311" width="4.7265625" style="3" bestFit="1" customWidth="1"/>
    <col min="2312" max="2312" width="8.1796875" style="3" bestFit="1" customWidth="1"/>
    <col min="2313" max="2313" width="9.26953125" style="3" bestFit="1" customWidth="1"/>
    <col min="2314" max="2314" width="8.1796875" style="3" bestFit="1" customWidth="1"/>
    <col min="2315" max="2315" width="4.7265625" style="3" bestFit="1" customWidth="1"/>
    <col min="2316" max="2316" width="8.1796875" style="3" bestFit="1" customWidth="1"/>
    <col min="2317" max="2321" width="4.7265625" style="3" bestFit="1" customWidth="1"/>
    <col min="2322" max="2323" width="8.1796875" style="3" bestFit="1" customWidth="1"/>
    <col min="2324" max="2324" width="6.7265625" style="3" bestFit="1" customWidth="1"/>
    <col min="2325" max="2325" width="4.7265625" style="3" bestFit="1" customWidth="1"/>
    <col min="2326" max="2326" width="6.7265625" style="3" bestFit="1" customWidth="1"/>
    <col min="2327" max="2331" width="4.7265625" style="3" bestFit="1" customWidth="1"/>
    <col min="2332" max="2333" width="6.7265625" style="3" bestFit="1" customWidth="1"/>
    <col min="2334" max="2335" width="4.7265625" style="3" bestFit="1" customWidth="1"/>
    <col min="2336" max="2336" width="8.1796875" style="3" bestFit="1" customWidth="1"/>
    <col min="2337" max="2341" width="4.7265625" style="3" bestFit="1" customWidth="1"/>
    <col min="2342" max="2343" width="5.7265625" style="3" bestFit="1" customWidth="1"/>
    <col min="2344" max="2345" width="4.7265625" style="3" bestFit="1" customWidth="1"/>
    <col min="2346" max="2346" width="6.7265625" style="3" bestFit="1" customWidth="1"/>
    <col min="2347" max="2351" width="4.7265625" style="3" bestFit="1" customWidth="1"/>
    <col min="2352" max="2352" width="9.26953125" style="3" bestFit="1" customWidth="1"/>
    <col min="2353" max="2353" width="8.1796875" style="3" bestFit="1" customWidth="1"/>
    <col min="2354" max="2355" width="4.7265625" style="3" bestFit="1" customWidth="1"/>
    <col min="2356" max="2356" width="9.26953125" style="3" bestFit="1" customWidth="1"/>
    <col min="2357" max="2361" width="4.7265625" style="3" bestFit="1" customWidth="1"/>
    <col min="2362" max="2362" width="8.1796875" style="3" bestFit="1" customWidth="1"/>
    <col min="2363" max="2363" width="6.7265625" style="3" bestFit="1" customWidth="1"/>
    <col min="2364" max="2365" width="4.7265625" style="3" bestFit="1" customWidth="1"/>
    <col min="2366" max="2366" width="8.1796875" style="3" bestFit="1" customWidth="1"/>
    <col min="2367" max="2367" width="13.816406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7265625" style="3" bestFit="1" customWidth="1"/>
    <col min="2564" max="2564" width="6.7265625" style="3" bestFit="1" customWidth="1"/>
    <col min="2565" max="2567" width="4.7265625" style="3" bestFit="1" customWidth="1"/>
    <col min="2568" max="2568" width="8.1796875" style="3" bestFit="1" customWidth="1"/>
    <col min="2569" max="2569" width="9.26953125" style="3" bestFit="1" customWidth="1"/>
    <col min="2570" max="2570" width="8.1796875" style="3" bestFit="1" customWidth="1"/>
    <col min="2571" max="2571" width="4.7265625" style="3" bestFit="1" customWidth="1"/>
    <col min="2572" max="2572" width="8.1796875" style="3" bestFit="1" customWidth="1"/>
    <col min="2573" max="2577" width="4.7265625" style="3" bestFit="1" customWidth="1"/>
    <col min="2578" max="2579" width="8.1796875" style="3" bestFit="1" customWidth="1"/>
    <col min="2580" max="2580" width="6.7265625" style="3" bestFit="1" customWidth="1"/>
    <col min="2581" max="2581" width="4.7265625" style="3" bestFit="1" customWidth="1"/>
    <col min="2582" max="2582" width="6.7265625" style="3" bestFit="1" customWidth="1"/>
    <col min="2583" max="2587" width="4.7265625" style="3" bestFit="1" customWidth="1"/>
    <col min="2588" max="2589" width="6.7265625" style="3" bestFit="1" customWidth="1"/>
    <col min="2590" max="2591" width="4.7265625" style="3" bestFit="1" customWidth="1"/>
    <col min="2592" max="2592" width="8.1796875" style="3" bestFit="1" customWidth="1"/>
    <col min="2593" max="2597" width="4.7265625" style="3" bestFit="1" customWidth="1"/>
    <col min="2598" max="2599" width="5.7265625" style="3" bestFit="1" customWidth="1"/>
    <col min="2600" max="2601" width="4.7265625" style="3" bestFit="1" customWidth="1"/>
    <col min="2602" max="2602" width="6.7265625" style="3" bestFit="1" customWidth="1"/>
    <col min="2603" max="2607" width="4.7265625" style="3" bestFit="1" customWidth="1"/>
    <col min="2608" max="2608" width="9.26953125" style="3" bestFit="1" customWidth="1"/>
    <col min="2609" max="2609" width="8.1796875" style="3" bestFit="1" customWidth="1"/>
    <col min="2610" max="2611" width="4.7265625" style="3" bestFit="1" customWidth="1"/>
    <col min="2612" max="2612" width="9.26953125" style="3" bestFit="1" customWidth="1"/>
    <col min="2613" max="2617" width="4.7265625" style="3" bestFit="1" customWidth="1"/>
    <col min="2618" max="2618" width="8.1796875" style="3" bestFit="1" customWidth="1"/>
    <col min="2619" max="2619" width="6.7265625" style="3" bestFit="1" customWidth="1"/>
    <col min="2620" max="2621" width="4.7265625" style="3" bestFit="1" customWidth="1"/>
    <col min="2622" max="2622" width="8.1796875" style="3" bestFit="1" customWidth="1"/>
    <col min="2623" max="2623" width="13.816406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7265625" style="3" bestFit="1" customWidth="1"/>
    <col min="2820" max="2820" width="6.7265625" style="3" bestFit="1" customWidth="1"/>
    <col min="2821" max="2823" width="4.7265625" style="3" bestFit="1" customWidth="1"/>
    <col min="2824" max="2824" width="8.1796875" style="3" bestFit="1" customWidth="1"/>
    <col min="2825" max="2825" width="9.26953125" style="3" bestFit="1" customWidth="1"/>
    <col min="2826" max="2826" width="8.1796875" style="3" bestFit="1" customWidth="1"/>
    <col min="2827" max="2827" width="4.7265625" style="3" bestFit="1" customWidth="1"/>
    <col min="2828" max="2828" width="8.1796875" style="3" bestFit="1" customWidth="1"/>
    <col min="2829" max="2833" width="4.7265625" style="3" bestFit="1" customWidth="1"/>
    <col min="2834" max="2835" width="8.1796875" style="3" bestFit="1" customWidth="1"/>
    <col min="2836" max="2836" width="6.7265625" style="3" bestFit="1" customWidth="1"/>
    <col min="2837" max="2837" width="4.7265625" style="3" bestFit="1" customWidth="1"/>
    <col min="2838" max="2838" width="6.7265625" style="3" bestFit="1" customWidth="1"/>
    <col min="2839" max="2843" width="4.7265625" style="3" bestFit="1" customWidth="1"/>
    <col min="2844" max="2845" width="6.7265625" style="3" bestFit="1" customWidth="1"/>
    <col min="2846" max="2847" width="4.7265625" style="3" bestFit="1" customWidth="1"/>
    <col min="2848" max="2848" width="8.1796875" style="3" bestFit="1" customWidth="1"/>
    <col min="2849" max="2853" width="4.7265625" style="3" bestFit="1" customWidth="1"/>
    <col min="2854" max="2855" width="5.7265625" style="3" bestFit="1" customWidth="1"/>
    <col min="2856" max="2857" width="4.7265625" style="3" bestFit="1" customWidth="1"/>
    <col min="2858" max="2858" width="6.7265625" style="3" bestFit="1" customWidth="1"/>
    <col min="2859" max="2863" width="4.7265625" style="3" bestFit="1" customWidth="1"/>
    <col min="2864" max="2864" width="9.26953125" style="3" bestFit="1" customWidth="1"/>
    <col min="2865" max="2865" width="8.1796875" style="3" bestFit="1" customWidth="1"/>
    <col min="2866" max="2867" width="4.7265625" style="3" bestFit="1" customWidth="1"/>
    <col min="2868" max="2868" width="9.26953125" style="3" bestFit="1" customWidth="1"/>
    <col min="2869" max="2873" width="4.7265625" style="3" bestFit="1" customWidth="1"/>
    <col min="2874" max="2874" width="8.1796875" style="3" bestFit="1" customWidth="1"/>
    <col min="2875" max="2875" width="6.7265625" style="3" bestFit="1" customWidth="1"/>
    <col min="2876" max="2877" width="4.7265625" style="3" bestFit="1" customWidth="1"/>
    <col min="2878" max="2878" width="8.1796875" style="3" bestFit="1" customWidth="1"/>
    <col min="2879" max="2879" width="13.816406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7265625" style="3" bestFit="1" customWidth="1"/>
    <col min="3076" max="3076" width="6.7265625" style="3" bestFit="1" customWidth="1"/>
    <col min="3077" max="3079" width="4.7265625" style="3" bestFit="1" customWidth="1"/>
    <col min="3080" max="3080" width="8.1796875" style="3" bestFit="1" customWidth="1"/>
    <col min="3081" max="3081" width="9.26953125" style="3" bestFit="1" customWidth="1"/>
    <col min="3082" max="3082" width="8.1796875" style="3" bestFit="1" customWidth="1"/>
    <col min="3083" max="3083" width="4.7265625" style="3" bestFit="1" customWidth="1"/>
    <col min="3084" max="3084" width="8.1796875" style="3" bestFit="1" customWidth="1"/>
    <col min="3085" max="3089" width="4.7265625" style="3" bestFit="1" customWidth="1"/>
    <col min="3090" max="3091" width="8.1796875" style="3" bestFit="1" customWidth="1"/>
    <col min="3092" max="3092" width="6.7265625" style="3" bestFit="1" customWidth="1"/>
    <col min="3093" max="3093" width="4.7265625" style="3" bestFit="1" customWidth="1"/>
    <col min="3094" max="3094" width="6.7265625" style="3" bestFit="1" customWidth="1"/>
    <col min="3095" max="3099" width="4.7265625" style="3" bestFit="1" customWidth="1"/>
    <col min="3100" max="3101" width="6.7265625" style="3" bestFit="1" customWidth="1"/>
    <col min="3102" max="3103" width="4.7265625" style="3" bestFit="1" customWidth="1"/>
    <col min="3104" max="3104" width="8.1796875" style="3" bestFit="1" customWidth="1"/>
    <col min="3105" max="3109" width="4.7265625" style="3" bestFit="1" customWidth="1"/>
    <col min="3110" max="3111" width="5.7265625" style="3" bestFit="1" customWidth="1"/>
    <col min="3112" max="3113" width="4.7265625" style="3" bestFit="1" customWidth="1"/>
    <col min="3114" max="3114" width="6.7265625" style="3" bestFit="1" customWidth="1"/>
    <col min="3115" max="3119" width="4.7265625" style="3" bestFit="1" customWidth="1"/>
    <col min="3120" max="3120" width="9.26953125" style="3" bestFit="1" customWidth="1"/>
    <col min="3121" max="3121" width="8.1796875" style="3" bestFit="1" customWidth="1"/>
    <col min="3122" max="3123" width="4.7265625" style="3" bestFit="1" customWidth="1"/>
    <col min="3124" max="3124" width="9.26953125" style="3" bestFit="1" customWidth="1"/>
    <col min="3125" max="3129" width="4.7265625" style="3" bestFit="1" customWidth="1"/>
    <col min="3130" max="3130" width="8.1796875" style="3" bestFit="1" customWidth="1"/>
    <col min="3131" max="3131" width="6.7265625" style="3" bestFit="1" customWidth="1"/>
    <col min="3132" max="3133" width="4.7265625" style="3" bestFit="1" customWidth="1"/>
    <col min="3134" max="3134" width="8.1796875" style="3" bestFit="1" customWidth="1"/>
    <col min="3135" max="3135" width="13.816406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7265625" style="3" bestFit="1" customWidth="1"/>
    <col min="3332" max="3332" width="6.7265625" style="3" bestFit="1" customWidth="1"/>
    <col min="3333" max="3335" width="4.7265625" style="3" bestFit="1" customWidth="1"/>
    <col min="3336" max="3336" width="8.1796875" style="3" bestFit="1" customWidth="1"/>
    <col min="3337" max="3337" width="9.26953125" style="3" bestFit="1" customWidth="1"/>
    <col min="3338" max="3338" width="8.1796875" style="3" bestFit="1" customWidth="1"/>
    <col min="3339" max="3339" width="4.7265625" style="3" bestFit="1" customWidth="1"/>
    <col min="3340" max="3340" width="8.1796875" style="3" bestFit="1" customWidth="1"/>
    <col min="3341" max="3345" width="4.7265625" style="3" bestFit="1" customWidth="1"/>
    <col min="3346" max="3347" width="8.1796875" style="3" bestFit="1" customWidth="1"/>
    <col min="3348" max="3348" width="6.7265625" style="3" bestFit="1" customWidth="1"/>
    <col min="3349" max="3349" width="4.7265625" style="3" bestFit="1" customWidth="1"/>
    <col min="3350" max="3350" width="6.7265625" style="3" bestFit="1" customWidth="1"/>
    <col min="3351" max="3355" width="4.7265625" style="3" bestFit="1" customWidth="1"/>
    <col min="3356" max="3357" width="6.7265625" style="3" bestFit="1" customWidth="1"/>
    <col min="3358" max="3359" width="4.7265625" style="3" bestFit="1" customWidth="1"/>
    <col min="3360" max="3360" width="8.1796875" style="3" bestFit="1" customWidth="1"/>
    <col min="3361" max="3365" width="4.7265625" style="3" bestFit="1" customWidth="1"/>
    <col min="3366" max="3367" width="5.7265625" style="3" bestFit="1" customWidth="1"/>
    <col min="3368" max="3369" width="4.7265625" style="3" bestFit="1" customWidth="1"/>
    <col min="3370" max="3370" width="6.7265625" style="3" bestFit="1" customWidth="1"/>
    <col min="3371" max="3375" width="4.7265625" style="3" bestFit="1" customWidth="1"/>
    <col min="3376" max="3376" width="9.26953125" style="3" bestFit="1" customWidth="1"/>
    <col min="3377" max="3377" width="8.1796875" style="3" bestFit="1" customWidth="1"/>
    <col min="3378" max="3379" width="4.7265625" style="3" bestFit="1" customWidth="1"/>
    <col min="3380" max="3380" width="9.26953125" style="3" bestFit="1" customWidth="1"/>
    <col min="3381" max="3385" width="4.7265625" style="3" bestFit="1" customWidth="1"/>
    <col min="3386" max="3386" width="8.1796875" style="3" bestFit="1" customWidth="1"/>
    <col min="3387" max="3387" width="6.7265625" style="3" bestFit="1" customWidth="1"/>
    <col min="3388" max="3389" width="4.7265625" style="3" bestFit="1" customWidth="1"/>
    <col min="3390" max="3390" width="8.1796875" style="3" bestFit="1" customWidth="1"/>
    <col min="3391" max="3391" width="13.816406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7265625" style="3" bestFit="1" customWidth="1"/>
    <col min="3588" max="3588" width="6.7265625" style="3" bestFit="1" customWidth="1"/>
    <col min="3589" max="3591" width="4.7265625" style="3" bestFit="1" customWidth="1"/>
    <col min="3592" max="3592" width="8.1796875" style="3" bestFit="1" customWidth="1"/>
    <col min="3593" max="3593" width="9.26953125" style="3" bestFit="1" customWidth="1"/>
    <col min="3594" max="3594" width="8.1796875" style="3" bestFit="1" customWidth="1"/>
    <col min="3595" max="3595" width="4.7265625" style="3" bestFit="1" customWidth="1"/>
    <col min="3596" max="3596" width="8.1796875" style="3" bestFit="1" customWidth="1"/>
    <col min="3597" max="3601" width="4.7265625" style="3" bestFit="1" customWidth="1"/>
    <col min="3602" max="3603" width="8.1796875" style="3" bestFit="1" customWidth="1"/>
    <col min="3604" max="3604" width="6.7265625" style="3" bestFit="1" customWidth="1"/>
    <col min="3605" max="3605" width="4.7265625" style="3" bestFit="1" customWidth="1"/>
    <col min="3606" max="3606" width="6.7265625" style="3" bestFit="1" customWidth="1"/>
    <col min="3607" max="3611" width="4.7265625" style="3" bestFit="1" customWidth="1"/>
    <col min="3612" max="3613" width="6.7265625" style="3" bestFit="1" customWidth="1"/>
    <col min="3614" max="3615" width="4.7265625" style="3" bestFit="1" customWidth="1"/>
    <col min="3616" max="3616" width="8.1796875" style="3" bestFit="1" customWidth="1"/>
    <col min="3617" max="3621" width="4.7265625" style="3" bestFit="1" customWidth="1"/>
    <col min="3622" max="3623" width="5.7265625" style="3" bestFit="1" customWidth="1"/>
    <col min="3624" max="3625" width="4.7265625" style="3" bestFit="1" customWidth="1"/>
    <col min="3626" max="3626" width="6.7265625" style="3" bestFit="1" customWidth="1"/>
    <col min="3627" max="3631" width="4.7265625" style="3" bestFit="1" customWidth="1"/>
    <col min="3632" max="3632" width="9.26953125" style="3" bestFit="1" customWidth="1"/>
    <col min="3633" max="3633" width="8.1796875" style="3" bestFit="1" customWidth="1"/>
    <col min="3634" max="3635" width="4.7265625" style="3" bestFit="1" customWidth="1"/>
    <col min="3636" max="3636" width="9.26953125" style="3" bestFit="1" customWidth="1"/>
    <col min="3637" max="3641" width="4.7265625" style="3" bestFit="1" customWidth="1"/>
    <col min="3642" max="3642" width="8.1796875" style="3" bestFit="1" customWidth="1"/>
    <col min="3643" max="3643" width="6.7265625" style="3" bestFit="1" customWidth="1"/>
    <col min="3644" max="3645" width="4.7265625" style="3" bestFit="1" customWidth="1"/>
    <col min="3646" max="3646" width="8.1796875" style="3" bestFit="1" customWidth="1"/>
    <col min="3647" max="3647" width="13.816406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7265625" style="3" bestFit="1" customWidth="1"/>
    <col min="3844" max="3844" width="6.7265625" style="3" bestFit="1" customWidth="1"/>
    <col min="3845" max="3847" width="4.7265625" style="3" bestFit="1" customWidth="1"/>
    <col min="3848" max="3848" width="8.1796875" style="3" bestFit="1" customWidth="1"/>
    <col min="3849" max="3849" width="9.26953125" style="3" bestFit="1" customWidth="1"/>
    <col min="3850" max="3850" width="8.1796875" style="3" bestFit="1" customWidth="1"/>
    <col min="3851" max="3851" width="4.7265625" style="3" bestFit="1" customWidth="1"/>
    <col min="3852" max="3852" width="8.1796875" style="3" bestFit="1" customWidth="1"/>
    <col min="3853" max="3857" width="4.7265625" style="3" bestFit="1" customWidth="1"/>
    <col min="3858" max="3859" width="8.1796875" style="3" bestFit="1" customWidth="1"/>
    <col min="3860" max="3860" width="6.7265625" style="3" bestFit="1" customWidth="1"/>
    <col min="3861" max="3861" width="4.7265625" style="3" bestFit="1" customWidth="1"/>
    <col min="3862" max="3862" width="6.7265625" style="3" bestFit="1" customWidth="1"/>
    <col min="3863" max="3867" width="4.7265625" style="3" bestFit="1" customWidth="1"/>
    <col min="3868" max="3869" width="6.7265625" style="3" bestFit="1" customWidth="1"/>
    <col min="3870" max="3871" width="4.7265625" style="3" bestFit="1" customWidth="1"/>
    <col min="3872" max="3872" width="8.1796875" style="3" bestFit="1" customWidth="1"/>
    <col min="3873" max="3877" width="4.7265625" style="3" bestFit="1" customWidth="1"/>
    <col min="3878" max="3879" width="5.7265625" style="3" bestFit="1" customWidth="1"/>
    <col min="3880" max="3881" width="4.7265625" style="3" bestFit="1" customWidth="1"/>
    <col min="3882" max="3882" width="6.7265625" style="3" bestFit="1" customWidth="1"/>
    <col min="3883" max="3887" width="4.7265625" style="3" bestFit="1" customWidth="1"/>
    <col min="3888" max="3888" width="9.26953125" style="3" bestFit="1" customWidth="1"/>
    <col min="3889" max="3889" width="8.1796875" style="3" bestFit="1" customWidth="1"/>
    <col min="3890" max="3891" width="4.7265625" style="3" bestFit="1" customWidth="1"/>
    <col min="3892" max="3892" width="9.26953125" style="3" bestFit="1" customWidth="1"/>
    <col min="3893" max="3897" width="4.7265625" style="3" bestFit="1" customWidth="1"/>
    <col min="3898" max="3898" width="8.1796875" style="3" bestFit="1" customWidth="1"/>
    <col min="3899" max="3899" width="6.7265625" style="3" bestFit="1" customWidth="1"/>
    <col min="3900" max="3901" width="4.7265625" style="3" bestFit="1" customWidth="1"/>
    <col min="3902" max="3902" width="8.1796875" style="3" bestFit="1" customWidth="1"/>
    <col min="3903" max="3903" width="13.816406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7265625" style="3" bestFit="1" customWidth="1"/>
    <col min="4100" max="4100" width="6.7265625" style="3" bestFit="1" customWidth="1"/>
    <col min="4101" max="4103" width="4.7265625" style="3" bestFit="1" customWidth="1"/>
    <col min="4104" max="4104" width="8.1796875" style="3" bestFit="1" customWidth="1"/>
    <col min="4105" max="4105" width="9.26953125" style="3" bestFit="1" customWidth="1"/>
    <col min="4106" max="4106" width="8.1796875" style="3" bestFit="1" customWidth="1"/>
    <col min="4107" max="4107" width="4.7265625" style="3" bestFit="1" customWidth="1"/>
    <col min="4108" max="4108" width="8.1796875" style="3" bestFit="1" customWidth="1"/>
    <col min="4109" max="4113" width="4.7265625" style="3" bestFit="1" customWidth="1"/>
    <col min="4114" max="4115" width="8.1796875" style="3" bestFit="1" customWidth="1"/>
    <col min="4116" max="4116" width="6.7265625" style="3" bestFit="1" customWidth="1"/>
    <col min="4117" max="4117" width="4.7265625" style="3" bestFit="1" customWidth="1"/>
    <col min="4118" max="4118" width="6.7265625" style="3" bestFit="1" customWidth="1"/>
    <col min="4119" max="4123" width="4.7265625" style="3" bestFit="1" customWidth="1"/>
    <col min="4124" max="4125" width="6.7265625" style="3" bestFit="1" customWidth="1"/>
    <col min="4126" max="4127" width="4.7265625" style="3" bestFit="1" customWidth="1"/>
    <col min="4128" max="4128" width="8.1796875" style="3" bestFit="1" customWidth="1"/>
    <col min="4129" max="4133" width="4.7265625" style="3" bestFit="1" customWidth="1"/>
    <col min="4134" max="4135" width="5.7265625" style="3" bestFit="1" customWidth="1"/>
    <col min="4136" max="4137" width="4.7265625" style="3" bestFit="1" customWidth="1"/>
    <col min="4138" max="4138" width="6.7265625" style="3" bestFit="1" customWidth="1"/>
    <col min="4139" max="4143" width="4.7265625" style="3" bestFit="1" customWidth="1"/>
    <col min="4144" max="4144" width="9.26953125" style="3" bestFit="1" customWidth="1"/>
    <col min="4145" max="4145" width="8.1796875" style="3" bestFit="1" customWidth="1"/>
    <col min="4146" max="4147" width="4.7265625" style="3" bestFit="1" customWidth="1"/>
    <col min="4148" max="4148" width="9.26953125" style="3" bestFit="1" customWidth="1"/>
    <col min="4149" max="4153" width="4.7265625" style="3" bestFit="1" customWidth="1"/>
    <col min="4154" max="4154" width="8.1796875" style="3" bestFit="1" customWidth="1"/>
    <col min="4155" max="4155" width="6.7265625" style="3" bestFit="1" customWidth="1"/>
    <col min="4156" max="4157" width="4.7265625" style="3" bestFit="1" customWidth="1"/>
    <col min="4158" max="4158" width="8.1796875" style="3" bestFit="1" customWidth="1"/>
    <col min="4159" max="4159" width="13.816406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7265625" style="3" bestFit="1" customWidth="1"/>
    <col min="4356" max="4356" width="6.7265625" style="3" bestFit="1" customWidth="1"/>
    <col min="4357" max="4359" width="4.7265625" style="3" bestFit="1" customWidth="1"/>
    <col min="4360" max="4360" width="8.1796875" style="3" bestFit="1" customWidth="1"/>
    <col min="4361" max="4361" width="9.26953125" style="3" bestFit="1" customWidth="1"/>
    <col min="4362" max="4362" width="8.1796875" style="3" bestFit="1" customWidth="1"/>
    <col min="4363" max="4363" width="4.7265625" style="3" bestFit="1" customWidth="1"/>
    <col min="4364" max="4364" width="8.1796875" style="3" bestFit="1" customWidth="1"/>
    <col min="4365" max="4369" width="4.7265625" style="3" bestFit="1" customWidth="1"/>
    <col min="4370" max="4371" width="8.1796875" style="3" bestFit="1" customWidth="1"/>
    <col min="4372" max="4372" width="6.7265625" style="3" bestFit="1" customWidth="1"/>
    <col min="4373" max="4373" width="4.7265625" style="3" bestFit="1" customWidth="1"/>
    <col min="4374" max="4374" width="6.7265625" style="3" bestFit="1" customWidth="1"/>
    <col min="4375" max="4379" width="4.7265625" style="3" bestFit="1" customWidth="1"/>
    <col min="4380" max="4381" width="6.7265625" style="3" bestFit="1" customWidth="1"/>
    <col min="4382" max="4383" width="4.7265625" style="3" bestFit="1" customWidth="1"/>
    <col min="4384" max="4384" width="8.1796875" style="3" bestFit="1" customWidth="1"/>
    <col min="4385" max="4389" width="4.7265625" style="3" bestFit="1" customWidth="1"/>
    <col min="4390" max="4391" width="5.7265625" style="3" bestFit="1" customWidth="1"/>
    <col min="4392" max="4393" width="4.7265625" style="3" bestFit="1" customWidth="1"/>
    <col min="4394" max="4394" width="6.7265625" style="3" bestFit="1" customWidth="1"/>
    <col min="4395" max="4399" width="4.7265625" style="3" bestFit="1" customWidth="1"/>
    <col min="4400" max="4400" width="9.26953125" style="3" bestFit="1" customWidth="1"/>
    <col min="4401" max="4401" width="8.1796875" style="3" bestFit="1" customWidth="1"/>
    <col min="4402" max="4403" width="4.7265625" style="3" bestFit="1" customWidth="1"/>
    <col min="4404" max="4404" width="9.26953125" style="3" bestFit="1" customWidth="1"/>
    <col min="4405" max="4409" width="4.7265625" style="3" bestFit="1" customWidth="1"/>
    <col min="4410" max="4410" width="8.1796875" style="3" bestFit="1" customWidth="1"/>
    <col min="4411" max="4411" width="6.7265625" style="3" bestFit="1" customWidth="1"/>
    <col min="4412" max="4413" width="4.7265625" style="3" bestFit="1" customWidth="1"/>
    <col min="4414" max="4414" width="8.1796875" style="3" bestFit="1" customWidth="1"/>
    <col min="4415" max="4415" width="13.816406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7265625" style="3" bestFit="1" customWidth="1"/>
    <col min="4612" max="4612" width="6.7265625" style="3" bestFit="1" customWidth="1"/>
    <col min="4613" max="4615" width="4.7265625" style="3" bestFit="1" customWidth="1"/>
    <col min="4616" max="4616" width="8.1796875" style="3" bestFit="1" customWidth="1"/>
    <col min="4617" max="4617" width="9.26953125" style="3" bestFit="1" customWidth="1"/>
    <col min="4618" max="4618" width="8.1796875" style="3" bestFit="1" customWidth="1"/>
    <col min="4619" max="4619" width="4.7265625" style="3" bestFit="1" customWidth="1"/>
    <col min="4620" max="4620" width="8.1796875" style="3" bestFit="1" customWidth="1"/>
    <col min="4621" max="4625" width="4.7265625" style="3" bestFit="1" customWidth="1"/>
    <col min="4626" max="4627" width="8.1796875" style="3" bestFit="1" customWidth="1"/>
    <col min="4628" max="4628" width="6.7265625" style="3" bestFit="1" customWidth="1"/>
    <col min="4629" max="4629" width="4.7265625" style="3" bestFit="1" customWidth="1"/>
    <col min="4630" max="4630" width="6.7265625" style="3" bestFit="1" customWidth="1"/>
    <col min="4631" max="4635" width="4.7265625" style="3" bestFit="1" customWidth="1"/>
    <col min="4636" max="4637" width="6.7265625" style="3" bestFit="1" customWidth="1"/>
    <col min="4638" max="4639" width="4.7265625" style="3" bestFit="1" customWidth="1"/>
    <col min="4640" max="4640" width="8.1796875" style="3" bestFit="1" customWidth="1"/>
    <col min="4641" max="4645" width="4.7265625" style="3" bestFit="1" customWidth="1"/>
    <col min="4646" max="4647" width="5.7265625" style="3" bestFit="1" customWidth="1"/>
    <col min="4648" max="4649" width="4.7265625" style="3" bestFit="1" customWidth="1"/>
    <col min="4650" max="4650" width="6.7265625" style="3" bestFit="1" customWidth="1"/>
    <col min="4651" max="4655" width="4.7265625" style="3" bestFit="1" customWidth="1"/>
    <col min="4656" max="4656" width="9.26953125" style="3" bestFit="1" customWidth="1"/>
    <col min="4657" max="4657" width="8.1796875" style="3" bestFit="1" customWidth="1"/>
    <col min="4658" max="4659" width="4.7265625" style="3" bestFit="1" customWidth="1"/>
    <col min="4660" max="4660" width="9.26953125" style="3" bestFit="1" customWidth="1"/>
    <col min="4661" max="4665" width="4.7265625" style="3" bestFit="1" customWidth="1"/>
    <col min="4666" max="4666" width="8.1796875" style="3" bestFit="1" customWidth="1"/>
    <col min="4667" max="4667" width="6.7265625" style="3" bestFit="1" customWidth="1"/>
    <col min="4668" max="4669" width="4.7265625" style="3" bestFit="1" customWidth="1"/>
    <col min="4670" max="4670" width="8.1796875" style="3" bestFit="1" customWidth="1"/>
    <col min="4671" max="4671" width="13.816406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7265625" style="3" bestFit="1" customWidth="1"/>
    <col min="4868" max="4868" width="6.7265625" style="3" bestFit="1" customWidth="1"/>
    <col min="4869" max="4871" width="4.7265625" style="3" bestFit="1" customWidth="1"/>
    <col min="4872" max="4872" width="8.1796875" style="3" bestFit="1" customWidth="1"/>
    <col min="4873" max="4873" width="9.26953125" style="3" bestFit="1" customWidth="1"/>
    <col min="4874" max="4874" width="8.1796875" style="3" bestFit="1" customWidth="1"/>
    <col min="4875" max="4875" width="4.7265625" style="3" bestFit="1" customWidth="1"/>
    <col min="4876" max="4876" width="8.1796875" style="3" bestFit="1" customWidth="1"/>
    <col min="4877" max="4881" width="4.7265625" style="3" bestFit="1" customWidth="1"/>
    <col min="4882" max="4883" width="8.1796875" style="3" bestFit="1" customWidth="1"/>
    <col min="4884" max="4884" width="6.7265625" style="3" bestFit="1" customWidth="1"/>
    <col min="4885" max="4885" width="4.7265625" style="3" bestFit="1" customWidth="1"/>
    <col min="4886" max="4886" width="6.7265625" style="3" bestFit="1" customWidth="1"/>
    <col min="4887" max="4891" width="4.7265625" style="3" bestFit="1" customWidth="1"/>
    <col min="4892" max="4893" width="6.7265625" style="3" bestFit="1" customWidth="1"/>
    <col min="4894" max="4895" width="4.7265625" style="3" bestFit="1" customWidth="1"/>
    <col min="4896" max="4896" width="8.1796875" style="3" bestFit="1" customWidth="1"/>
    <col min="4897" max="4901" width="4.7265625" style="3" bestFit="1" customWidth="1"/>
    <col min="4902" max="4903" width="5.7265625" style="3" bestFit="1" customWidth="1"/>
    <col min="4904" max="4905" width="4.7265625" style="3" bestFit="1" customWidth="1"/>
    <col min="4906" max="4906" width="6.7265625" style="3" bestFit="1" customWidth="1"/>
    <col min="4907" max="4911" width="4.7265625" style="3" bestFit="1" customWidth="1"/>
    <col min="4912" max="4912" width="9.26953125" style="3" bestFit="1" customWidth="1"/>
    <col min="4913" max="4913" width="8.1796875" style="3" bestFit="1" customWidth="1"/>
    <col min="4914" max="4915" width="4.7265625" style="3" bestFit="1" customWidth="1"/>
    <col min="4916" max="4916" width="9.26953125" style="3" bestFit="1" customWidth="1"/>
    <col min="4917" max="4921" width="4.7265625" style="3" bestFit="1" customWidth="1"/>
    <col min="4922" max="4922" width="8.1796875" style="3" bestFit="1" customWidth="1"/>
    <col min="4923" max="4923" width="6.7265625" style="3" bestFit="1" customWidth="1"/>
    <col min="4924" max="4925" width="4.7265625" style="3" bestFit="1" customWidth="1"/>
    <col min="4926" max="4926" width="8.1796875" style="3" bestFit="1" customWidth="1"/>
    <col min="4927" max="4927" width="13.816406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7265625" style="3" bestFit="1" customWidth="1"/>
    <col min="5124" max="5124" width="6.7265625" style="3" bestFit="1" customWidth="1"/>
    <col min="5125" max="5127" width="4.7265625" style="3" bestFit="1" customWidth="1"/>
    <col min="5128" max="5128" width="8.1796875" style="3" bestFit="1" customWidth="1"/>
    <col min="5129" max="5129" width="9.26953125" style="3" bestFit="1" customWidth="1"/>
    <col min="5130" max="5130" width="8.1796875" style="3" bestFit="1" customWidth="1"/>
    <col min="5131" max="5131" width="4.7265625" style="3" bestFit="1" customWidth="1"/>
    <col min="5132" max="5132" width="8.1796875" style="3" bestFit="1" customWidth="1"/>
    <col min="5133" max="5137" width="4.7265625" style="3" bestFit="1" customWidth="1"/>
    <col min="5138" max="5139" width="8.1796875" style="3" bestFit="1" customWidth="1"/>
    <col min="5140" max="5140" width="6.7265625" style="3" bestFit="1" customWidth="1"/>
    <col min="5141" max="5141" width="4.7265625" style="3" bestFit="1" customWidth="1"/>
    <col min="5142" max="5142" width="6.7265625" style="3" bestFit="1" customWidth="1"/>
    <col min="5143" max="5147" width="4.7265625" style="3" bestFit="1" customWidth="1"/>
    <col min="5148" max="5149" width="6.7265625" style="3" bestFit="1" customWidth="1"/>
    <col min="5150" max="5151" width="4.7265625" style="3" bestFit="1" customWidth="1"/>
    <col min="5152" max="5152" width="8.1796875" style="3" bestFit="1" customWidth="1"/>
    <col min="5153" max="5157" width="4.7265625" style="3" bestFit="1" customWidth="1"/>
    <col min="5158" max="5159" width="5.7265625" style="3" bestFit="1" customWidth="1"/>
    <col min="5160" max="5161" width="4.7265625" style="3" bestFit="1" customWidth="1"/>
    <col min="5162" max="5162" width="6.7265625" style="3" bestFit="1" customWidth="1"/>
    <col min="5163" max="5167" width="4.7265625" style="3" bestFit="1" customWidth="1"/>
    <col min="5168" max="5168" width="9.26953125" style="3" bestFit="1" customWidth="1"/>
    <col min="5169" max="5169" width="8.1796875" style="3" bestFit="1" customWidth="1"/>
    <col min="5170" max="5171" width="4.7265625" style="3" bestFit="1" customWidth="1"/>
    <col min="5172" max="5172" width="9.26953125" style="3" bestFit="1" customWidth="1"/>
    <col min="5173" max="5177" width="4.7265625" style="3" bestFit="1" customWidth="1"/>
    <col min="5178" max="5178" width="8.1796875" style="3" bestFit="1" customWidth="1"/>
    <col min="5179" max="5179" width="6.7265625" style="3" bestFit="1" customWidth="1"/>
    <col min="5180" max="5181" width="4.7265625" style="3" bestFit="1" customWidth="1"/>
    <col min="5182" max="5182" width="8.1796875" style="3" bestFit="1" customWidth="1"/>
    <col min="5183" max="5183" width="13.816406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7265625" style="3" bestFit="1" customWidth="1"/>
    <col min="5380" max="5380" width="6.7265625" style="3" bestFit="1" customWidth="1"/>
    <col min="5381" max="5383" width="4.7265625" style="3" bestFit="1" customWidth="1"/>
    <col min="5384" max="5384" width="8.1796875" style="3" bestFit="1" customWidth="1"/>
    <col min="5385" max="5385" width="9.26953125" style="3" bestFit="1" customWidth="1"/>
    <col min="5386" max="5386" width="8.1796875" style="3" bestFit="1" customWidth="1"/>
    <col min="5387" max="5387" width="4.7265625" style="3" bestFit="1" customWidth="1"/>
    <col min="5388" max="5388" width="8.1796875" style="3" bestFit="1" customWidth="1"/>
    <col min="5389" max="5393" width="4.7265625" style="3" bestFit="1" customWidth="1"/>
    <col min="5394" max="5395" width="8.1796875" style="3" bestFit="1" customWidth="1"/>
    <col min="5396" max="5396" width="6.7265625" style="3" bestFit="1" customWidth="1"/>
    <col min="5397" max="5397" width="4.7265625" style="3" bestFit="1" customWidth="1"/>
    <col min="5398" max="5398" width="6.7265625" style="3" bestFit="1" customWidth="1"/>
    <col min="5399" max="5403" width="4.7265625" style="3" bestFit="1" customWidth="1"/>
    <col min="5404" max="5405" width="6.7265625" style="3" bestFit="1" customWidth="1"/>
    <col min="5406" max="5407" width="4.7265625" style="3" bestFit="1" customWidth="1"/>
    <col min="5408" max="5408" width="8.1796875" style="3" bestFit="1" customWidth="1"/>
    <col min="5409" max="5413" width="4.7265625" style="3" bestFit="1" customWidth="1"/>
    <col min="5414" max="5415" width="5.7265625" style="3" bestFit="1" customWidth="1"/>
    <col min="5416" max="5417" width="4.7265625" style="3" bestFit="1" customWidth="1"/>
    <col min="5418" max="5418" width="6.7265625" style="3" bestFit="1" customWidth="1"/>
    <col min="5419" max="5423" width="4.7265625" style="3" bestFit="1" customWidth="1"/>
    <col min="5424" max="5424" width="9.26953125" style="3" bestFit="1" customWidth="1"/>
    <col min="5425" max="5425" width="8.1796875" style="3" bestFit="1" customWidth="1"/>
    <col min="5426" max="5427" width="4.7265625" style="3" bestFit="1" customWidth="1"/>
    <col min="5428" max="5428" width="9.26953125" style="3" bestFit="1" customWidth="1"/>
    <col min="5429" max="5433" width="4.7265625" style="3" bestFit="1" customWidth="1"/>
    <col min="5434" max="5434" width="8.1796875" style="3" bestFit="1" customWidth="1"/>
    <col min="5435" max="5435" width="6.7265625" style="3" bestFit="1" customWidth="1"/>
    <col min="5436" max="5437" width="4.7265625" style="3" bestFit="1" customWidth="1"/>
    <col min="5438" max="5438" width="8.1796875" style="3" bestFit="1" customWidth="1"/>
    <col min="5439" max="5439" width="13.816406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7265625" style="3" bestFit="1" customWidth="1"/>
    <col min="5636" max="5636" width="6.7265625" style="3" bestFit="1" customWidth="1"/>
    <col min="5637" max="5639" width="4.7265625" style="3" bestFit="1" customWidth="1"/>
    <col min="5640" max="5640" width="8.1796875" style="3" bestFit="1" customWidth="1"/>
    <col min="5641" max="5641" width="9.26953125" style="3" bestFit="1" customWidth="1"/>
    <col min="5642" max="5642" width="8.1796875" style="3" bestFit="1" customWidth="1"/>
    <col min="5643" max="5643" width="4.7265625" style="3" bestFit="1" customWidth="1"/>
    <col min="5644" max="5644" width="8.1796875" style="3" bestFit="1" customWidth="1"/>
    <col min="5645" max="5649" width="4.7265625" style="3" bestFit="1" customWidth="1"/>
    <col min="5650" max="5651" width="8.1796875" style="3" bestFit="1" customWidth="1"/>
    <col min="5652" max="5652" width="6.7265625" style="3" bestFit="1" customWidth="1"/>
    <col min="5653" max="5653" width="4.7265625" style="3" bestFit="1" customWidth="1"/>
    <col min="5654" max="5654" width="6.7265625" style="3" bestFit="1" customWidth="1"/>
    <col min="5655" max="5659" width="4.7265625" style="3" bestFit="1" customWidth="1"/>
    <col min="5660" max="5661" width="6.7265625" style="3" bestFit="1" customWidth="1"/>
    <col min="5662" max="5663" width="4.7265625" style="3" bestFit="1" customWidth="1"/>
    <col min="5664" max="5664" width="8.1796875" style="3" bestFit="1" customWidth="1"/>
    <col min="5665" max="5669" width="4.7265625" style="3" bestFit="1" customWidth="1"/>
    <col min="5670" max="5671" width="5.7265625" style="3" bestFit="1" customWidth="1"/>
    <col min="5672" max="5673" width="4.7265625" style="3" bestFit="1" customWidth="1"/>
    <col min="5674" max="5674" width="6.7265625" style="3" bestFit="1" customWidth="1"/>
    <col min="5675" max="5679" width="4.7265625" style="3" bestFit="1" customWidth="1"/>
    <col min="5680" max="5680" width="9.26953125" style="3" bestFit="1" customWidth="1"/>
    <col min="5681" max="5681" width="8.1796875" style="3" bestFit="1" customWidth="1"/>
    <col min="5682" max="5683" width="4.7265625" style="3" bestFit="1" customWidth="1"/>
    <col min="5684" max="5684" width="9.26953125" style="3" bestFit="1" customWidth="1"/>
    <col min="5685" max="5689" width="4.7265625" style="3" bestFit="1" customWidth="1"/>
    <col min="5690" max="5690" width="8.1796875" style="3" bestFit="1" customWidth="1"/>
    <col min="5691" max="5691" width="6.7265625" style="3" bestFit="1" customWidth="1"/>
    <col min="5692" max="5693" width="4.7265625" style="3" bestFit="1" customWidth="1"/>
    <col min="5694" max="5694" width="8.1796875" style="3" bestFit="1" customWidth="1"/>
    <col min="5695" max="5695" width="13.816406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7265625" style="3" bestFit="1" customWidth="1"/>
    <col min="5892" max="5892" width="6.7265625" style="3" bestFit="1" customWidth="1"/>
    <col min="5893" max="5895" width="4.7265625" style="3" bestFit="1" customWidth="1"/>
    <col min="5896" max="5896" width="8.1796875" style="3" bestFit="1" customWidth="1"/>
    <col min="5897" max="5897" width="9.26953125" style="3" bestFit="1" customWidth="1"/>
    <col min="5898" max="5898" width="8.1796875" style="3" bestFit="1" customWidth="1"/>
    <col min="5899" max="5899" width="4.7265625" style="3" bestFit="1" customWidth="1"/>
    <col min="5900" max="5900" width="8.1796875" style="3" bestFit="1" customWidth="1"/>
    <col min="5901" max="5905" width="4.7265625" style="3" bestFit="1" customWidth="1"/>
    <col min="5906" max="5907" width="8.1796875" style="3" bestFit="1" customWidth="1"/>
    <col min="5908" max="5908" width="6.7265625" style="3" bestFit="1" customWidth="1"/>
    <col min="5909" max="5909" width="4.7265625" style="3" bestFit="1" customWidth="1"/>
    <col min="5910" max="5910" width="6.7265625" style="3" bestFit="1" customWidth="1"/>
    <col min="5911" max="5915" width="4.7265625" style="3" bestFit="1" customWidth="1"/>
    <col min="5916" max="5917" width="6.7265625" style="3" bestFit="1" customWidth="1"/>
    <col min="5918" max="5919" width="4.7265625" style="3" bestFit="1" customWidth="1"/>
    <col min="5920" max="5920" width="8.1796875" style="3" bestFit="1" customWidth="1"/>
    <col min="5921" max="5925" width="4.7265625" style="3" bestFit="1" customWidth="1"/>
    <col min="5926" max="5927" width="5.7265625" style="3" bestFit="1" customWidth="1"/>
    <col min="5928" max="5929" width="4.7265625" style="3" bestFit="1" customWidth="1"/>
    <col min="5930" max="5930" width="6.7265625" style="3" bestFit="1" customWidth="1"/>
    <col min="5931" max="5935" width="4.7265625" style="3" bestFit="1" customWidth="1"/>
    <col min="5936" max="5936" width="9.26953125" style="3" bestFit="1" customWidth="1"/>
    <col min="5937" max="5937" width="8.1796875" style="3" bestFit="1" customWidth="1"/>
    <col min="5938" max="5939" width="4.7265625" style="3" bestFit="1" customWidth="1"/>
    <col min="5940" max="5940" width="9.26953125" style="3" bestFit="1" customWidth="1"/>
    <col min="5941" max="5945" width="4.7265625" style="3" bestFit="1" customWidth="1"/>
    <col min="5946" max="5946" width="8.1796875" style="3" bestFit="1" customWidth="1"/>
    <col min="5947" max="5947" width="6.7265625" style="3" bestFit="1" customWidth="1"/>
    <col min="5948" max="5949" width="4.7265625" style="3" bestFit="1" customWidth="1"/>
    <col min="5950" max="5950" width="8.1796875" style="3" bestFit="1" customWidth="1"/>
    <col min="5951" max="5951" width="13.816406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7265625" style="3" bestFit="1" customWidth="1"/>
    <col min="6148" max="6148" width="6.7265625" style="3" bestFit="1" customWidth="1"/>
    <col min="6149" max="6151" width="4.7265625" style="3" bestFit="1" customWidth="1"/>
    <col min="6152" max="6152" width="8.1796875" style="3" bestFit="1" customWidth="1"/>
    <col min="6153" max="6153" width="9.26953125" style="3" bestFit="1" customWidth="1"/>
    <col min="6154" max="6154" width="8.1796875" style="3" bestFit="1" customWidth="1"/>
    <col min="6155" max="6155" width="4.7265625" style="3" bestFit="1" customWidth="1"/>
    <col min="6156" max="6156" width="8.1796875" style="3" bestFit="1" customWidth="1"/>
    <col min="6157" max="6161" width="4.7265625" style="3" bestFit="1" customWidth="1"/>
    <col min="6162" max="6163" width="8.1796875" style="3" bestFit="1" customWidth="1"/>
    <col min="6164" max="6164" width="6.7265625" style="3" bestFit="1" customWidth="1"/>
    <col min="6165" max="6165" width="4.7265625" style="3" bestFit="1" customWidth="1"/>
    <col min="6166" max="6166" width="6.7265625" style="3" bestFit="1" customWidth="1"/>
    <col min="6167" max="6171" width="4.7265625" style="3" bestFit="1" customWidth="1"/>
    <col min="6172" max="6173" width="6.7265625" style="3" bestFit="1" customWidth="1"/>
    <col min="6174" max="6175" width="4.7265625" style="3" bestFit="1" customWidth="1"/>
    <col min="6176" max="6176" width="8.1796875" style="3" bestFit="1" customWidth="1"/>
    <col min="6177" max="6181" width="4.7265625" style="3" bestFit="1" customWidth="1"/>
    <col min="6182" max="6183" width="5.7265625" style="3" bestFit="1" customWidth="1"/>
    <col min="6184" max="6185" width="4.7265625" style="3" bestFit="1" customWidth="1"/>
    <col min="6186" max="6186" width="6.7265625" style="3" bestFit="1" customWidth="1"/>
    <col min="6187" max="6191" width="4.7265625" style="3" bestFit="1" customWidth="1"/>
    <col min="6192" max="6192" width="9.26953125" style="3" bestFit="1" customWidth="1"/>
    <col min="6193" max="6193" width="8.1796875" style="3" bestFit="1" customWidth="1"/>
    <col min="6194" max="6195" width="4.7265625" style="3" bestFit="1" customWidth="1"/>
    <col min="6196" max="6196" width="9.26953125" style="3" bestFit="1" customWidth="1"/>
    <col min="6197" max="6201" width="4.7265625" style="3" bestFit="1" customWidth="1"/>
    <col min="6202" max="6202" width="8.1796875" style="3" bestFit="1" customWidth="1"/>
    <col min="6203" max="6203" width="6.7265625" style="3" bestFit="1" customWidth="1"/>
    <col min="6204" max="6205" width="4.7265625" style="3" bestFit="1" customWidth="1"/>
    <col min="6206" max="6206" width="8.1796875" style="3" bestFit="1" customWidth="1"/>
    <col min="6207" max="6207" width="13.816406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7265625" style="3" bestFit="1" customWidth="1"/>
    <col min="6404" max="6404" width="6.7265625" style="3" bestFit="1" customWidth="1"/>
    <col min="6405" max="6407" width="4.7265625" style="3" bestFit="1" customWidth="1"/>
    <col min="6408" max="6408" width="8.1796875" style="3" bestFit="1" customWidth="1"/>
    <col min="6409" max="6409" width="9.26953125" style="3" bestFit="1" customWidth="1"/>
    <col min="6410" max="6410" width="8.1796875" style="3" bestFit="1" customWidth="1"/>
    <col min="6411" max="6411" width="4.7265625" style="3" bestFit="1" customWidth="1"/>
    <col min="6412" max="6412" width="8.1796875" style="3" bestFit="1" customWidth="1"/>
    <col min="6413" max="6417" width="4.7265625" style="3" bestFit="1" customWidth="1"/>
    <col min="6418" max="6419" width="8.1796875" style="3" bestFit="1" customWidth="1"/>
    <col min="6420" max="6420" width="6.7265625" style="3" bestFit="1" customWidth="1"/>
    <col min="6421" max="6421" width="4.7265625" style="3" bestFit="1" customWidth="1"/>
    <col min="6422" max="6422" width="6.7265625" style="3" bestFit="1" customWidth="1"/>
    <col min="6423" max="6427" width="4.7265625" style="3" bestFit="1" customWidth="1"/>
    <col min="6428" max="6429" width="6.7265625" style="3" bestFit="1" customWidth="1"/>
    <col min="6430" max="6431" width="4.7265625" style="3" bestFit="1" customWidth="1"/>
    <col min="6432" max="6432" width="8.1796875" style="3" bestFit="1" customWidth="1"/>
    <col min="6433" max="6437" width="4.7265625" style="3" bestFit="1" customWidth="1"/>
    <col min="6438" max="6439" width="5.7265625" style="3" bestFit="1" customWidth="1"/>
    <col min="6440" max="6441" width="4.7265625" style="3" bestFit="1" customWidth="1"/>
    <col min="6442" max="6442" width="6.7265625" style="3" bestFit="1" customWidth="1"/>
    <col min="6443" max="6447" width="4.7265625" style="3" bestFit="1" customWidth="1"/>
    <col min="6448" max="6448" width="9.26953125" style="3" bestFit="1" customWidth="1"/>
    <col min="6449" max="6449" width="8.1796875" style="3" bestFit="1" customWidth="1"/>
    <col min="6450" max="6451" width="4.7265625" style="3" bestFit="1" customWidth="1"/>
    <col min="6452" max="6452" width="9.26953125" style="3" bestFit="1" customWidth="1"/>
    <col min="6453" max="6457" width="4.7265625" style="3" bestFit="1" customWidth="1"/>
    <col min="6458" max="6458" width="8.1796875" style="3" bestFit="1" customWidth="1"/>
    <col min="6459" max="6459" width="6.7265625" style="3" bestFit="1" customWidth="1"/>
    <col min="6460" max="6461" width="4.7265625" style="3" bestFit="1" customWidth="1"/>
    <col min="6462" max="6462" width="8.1796875" style="3" bestFit="1" customWidth="1"/>
    <col min="6463" max="6463" width="13.816406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7265625" style="3" bestFit="1" customWidth="1"/>
    <col min="6660" max="6660" width="6.7265625" style="3" bestFit="1" customWidth="1"/>
    <col min="6661" max="6663" width="4.7265625" style="3" bestFit="1" customWidth="1"/>
    <col min="6664" max="6664" width="8.1796875" style="3" bestFit="1" customWidth="1"/>
    <col min="6665" max="6665" width="9.26953125" style="3" bestFit="1" customWidth="1"/>
    <col min="6666" max="6666" width="8.1796875" style="3" bestFit="1" customWidth="1"/>
    <col min="6667" max="6667" width="4.7265625" style="3" bestFit="1" customWidth="1"/>
    <col min="6668" max="6668" width="8.1796875" style="3" bestFit="1" customWidth="1"/>
    <col min="6669" max="6673" width="4.7265625" style="3" bestFit="1" customWidth="1"/>
    <col min="6674" max="6675" width="8.1796875" style="3" bestFit="1" customWidth="1"/>
    <col min="6676" max="6676" width="6.7265625" style="3" bestFit="1" customWidth="1"/>
    <col min="6677" max="6677" width="4.7265625" style="3" bestFit="1" customWidth="1"/>
    <col min="6678" max="6678" width="6.7265625" style="3" bestFit="1" customWidth="1"/>
    <col min="6679" max="6683" width="4.7265625" style="3" bestFit="1" customWidth="1"/>
    <col min="6684" max="6685" width="6.7265625" style="3" bestFit="1" customWidth="1"/>
    <col min="6686" max="6687" width="4.7265625" style="3" bestFit="1" customWidth="1"/>
    <col min="6688" max="6688" width="8.1796875" style="3" bestFit="1" customWidth="1"/>
    <col min="6689" max="6693" width="4.7265625" style="3" bestFit="1" customWidth="1"/>
    <col min="6694" max="6695" width="5.7265625" style="3" bestFit="1" customWidth="1"/>
    <col min="6696" max="6697" width="4.7265625" style="3" bestFit="1" customWidth="1"/>
    <col min="6698" max="6698" width="6.7265625" style="3" bestFit="1" customWidth="1"/>
    <col min="6699" max="6703" width="4.7265625" style="3" bestFit="1" customWidth="1"/>
    <col min="6704" max="6704" width="9.26953125" style="3" bestFit="1" customWidth="1"/>
    <col min="6705" max="6705" width="8.1796875" style="3" bestFit="1" customWidth="1"/>
    <col min="6706" max="6707" width="4.7265625" style="3" bestFit="1" customWidth="1"/>
    <col min="6708" max="6708" width="9.26953125" style="3" bestFit="1" customWidth="1"/>
    <col min="6709" max="6713" width="4.7265625" style="3" bestFit="1" customWidth="1"/>
    <col min="6714" max="6714" width="8.1796875" style="3" bestFit="1" customWidth="1"/>
    <col min="6715" max="6715" width="6.7265625" style="3" bestFit="1" customWidth="1"/>
    <col min="6716" max="6717" width="4.7265625" style="3" bestFit="1" customWidth="1"/>
    <col min="6718" max="6718" width="8.1796875" style="3" bestFit="1" customWidth="1"/>
    <col min="6719" max="6719" width="13.816406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7265625" style="3" bestFit="1" customWidth="1"/>
    <col min="6916" max="6916" width="6.7265625" style="3" bestFit="1" customWidth="1"/>
    <col min="6917" max="6919" width="4.7265625" style="3" bestFit="1" customWidth="1"/>
    <col min="6920" max="6920" width="8.1796875" style="3" bestFit="1" customWidth="1"/>
    <col min="6921" max="6921" width="9.26953125" style="3" bestFit="1" customWidth="1"/>
    <col min="6922" max="6922" width="8.1796875" style="3" bestFit="1" customWidth="1"/>
    <col min="6923" max="6923" width="4.7265625" style="3" bestFit="1" customWidth="1"/>
    <col min="6924" max="6924" width="8.1796875" style="3" bestFit="1" customWidth="1"/>
    <col min="6925" max="6929" width="4.7265625" style="3" bestFit="1" customWidth="1"/>
    <col min="6930" max="6931" width="8.1796875" style="3" bestFit="1" customWidth="1"/>
    <col min="6932" max="6932" width="6.7265625" style="3" bestFit="1" customWidth="1"/>
    <col min="6933" max="6933" width="4.7265625" style="3" bestFit="1" customWidth="1"/>
    <col min="6934" max="6934" width="6.7265625" style="3" bestFit="1" customWidth="1"/>
    <col min="6935" max="6939" width="4.7265625" style="3" bestFit="1" customWidth="1"/>
    <col min="6940" max="6941" width="6.7265625" style="3" bestFit="1" customWidth="1"/>
    <col min="6942" max="6943" width="4.7265625" style="3" bestFit="1" customWidth="1"/>
    <col min="6944" max="6944" width="8.1796875" style="3" bestFit="1" customWidth="1"/>
    <col min="6945" max="6949" width="4.7265625" style="3" bestFit="1" customWidth="1"/>
    <col min="6950" max="6951" width="5.7265625" style="3" bestFit="1" customWidth="1"/>
    <col min="6952" max="6953" width="4.7265625" style="3" bestFit="1" customWidth="1"/>
    <col min="6954" max="6954" width="6.7265625" style="3" bestFit="1" customWidth="1"/>
    <col min="6955" max="6959" width="4.7265625" style="3" bestFit="1" customWidth="1"/>
    <col min="6960" max="6960" width="9.26953125" style="3" bestFit="1" customWidth="1"/>
    <col min="6961" max="6961" width="8.1796875" style="3" bestFit="1" customWidth="1"/>
    <col min="6962" max="6963" width="4.7265625" style="3" bestFit="1" customWidth="1"/>
    <col min="6964" max="6964" width="9.26953125" style="3" bestFit="1" customWidth="1"/>
    <col min="6965" max="6969" width="4.7265625" style="3" bestFit="1" customWidth="1"/>
    <col min="6970" max="6970" width="8.1796875" style="3" bestFit="1" customWidth="1"/>
    <col min="6971" max="6971" width="6.7265625" style="3" bestFit="1" customWidth="1"/>
    <col min="6972" max="6973" width="4.7265625" style="3" bestFit="1" customWidth="1"/>
    <col min="6974" max="6974" width="8.1796875" style="3" bestFit="1" customWidth="1"/>
    <col min="6975" max="6975" width="13.816406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7265625" style="3" bestFit="1" customWidth="1"/>
    <col min="7172" max="7172" width="6.7265625" style="3" bestFit="1" customWidth="1"/>
    <col min="7173" max="7175" width="4.7265625" style="3" bestFit="1" customWidth="1"/>
    <col min="7176" max="7176" width="8.1796875" style="3" bestFit="1" customWidth="1"/>
    <col min="7177" max="7177" width="9.26953125" style="3" bestFit="1" customWidth="1"/>
    <col min="7178" max="7178" width="8.1796875" style="3" bestFit="1" customWidth="1"/>
    <col min="7179" max="7179" width="4.7265625" style="3" bestFit="1" customWidth="1"/>
    <col min="7180" max="7180" width="8.1796875" style="3" bestFit="1" customWidth="1"/>
    <col min="7181" max="7185" width="4.7265625" style="3" bestFit="1" customWidth="1"/>
    <col min="7186" max="7187" width="8.1796875" style="3" bestFit="1" customWidth="1"/>
    <col min="7188" max="7188" width="6.7265625" style="3" bestFit="1" customWidth="1"/>
    <col min="7189" max="7189" width="4.7265625" style="3" bestFit="1" customWidth="1"/>
    <col min="7190" max="7190" width="6.7265625" style="3" bestFit="1" customWidth="1"/>
    <col min="7191" max="7195" width="4.7265625" style="3" bestFit="1" customWidth="1"/>
    <col min="7196" max="7197" width="6.7265625" style="3" bestFit="1" customWidth="1"/>
    <col min="7198" max="7199" width="4.7265625" style="3" bestFit="1" customWidth="1"/>
    <col min="7200" max="7200" width="8.1796875" style="3" bestFit="1" customWidth="1"/>
    <col min="7201" max="7205" width="4.7265625" style="3" bestFit="1" customWidth="1"/>
    <col min="7206" max="7207" width="5.7265625" style="3" bestFit="1" customWidth="1"/>
    <col min="7208" max="7209" width="4.7265625" style="3" bestFit="1" customWidth="1"/>
    <col min="7210" max="7210" width="6.7265625" style="3" bestFit="1" customWidth="1"/>
    <col min="7211" max="7215" width="4.7265625" style="3" bestFit="1" customWidth="1"/>
    <col min="7216" max="7216" width="9.26953125" style="3" bestFit="1" customWidth="1"/>
    <col min="7217" max="7217" width="8.1796875" style="3" bestFit="1" customWidth="1"/>
    <col min="7218" max="7219" width="4.7265625" style="3" bestFit="1" customWidth="1"/>
    <col min="7220" max="7220" width="9.26953125" style="3" bestFit="1" customWidth="1"/>
    <col min="7221" max="7225" width="4.7265625" style="3" bestFit="1" customWidth="1"/>
    <col min="7226" max="7226" width="8.1796875" style="3" bestFit="1" customWidth="1"/>
    <col min="7227" max="7227" width="6.7265625" style="3" bestFit="1" customWidth="1"/>
    <col min="7228" max="7229" width="4.7265625" style="3" bestFit="1" customWidth="1"/>
    <col min="7230" max="7230" width="8.1796875" style="3" bestFit="1" customWidth="1"/>
    <col min="7231" max="7231" width="13.816406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7265625" style="3" bestFit="1" customWidth="1"/>
    <col min="7428" max="7428" width="6.7265625" style="3" bestFit="1" customWidth="1"/>
    <col min="7429" max="7431" width="4.7265625" style="3" bestFit="1" customWidth="1"/>
    <col min="7432" max="7432" width="8.1796875" style="3" bestFit="1" customWidth="1"/>
    <col min="7433" max="7433" width="9.26953125" style="3" bestFit="1" customWidth="1"/>
    <col min="7434" max="7434" width="8.1796875" style="3" bestFit="1" customWidth="1"/>
    <col min="7435" max="7435" width="4.7265625" style="3" bestFit="1" customWidth="1"/>
    <col min="7436" max="7436" width="8.1796875" style="3" bestFit="1" customWidth="1"/>
    <col min="7437" max="7441" width="4.7265625" style="3" bestFit="1" customWidth="1"/>
    <col min="7442" max="7443" width="8.1796875" style="3" bestFit="1" customWidth="1"/>
    <col min="7444" max="7444" width="6.7265625" style="3" bestFit="1" customWidth="1"/>
    <col min="7445" max="7445" width="4.7265625" style="3" bestFit="1" customWidth="1"/>
    <col min="7446" max="7446" width="6.7265625" style="3" bestFit="1" customWidth="1"/>
    <col min="7447" max="7451" width="4.7265625" style="3" bestFit="1" customWidth="1"/>
    <col min="7452" max="7453" width="6.7265625" style="3" bestFit="1" customWidth="1"/>
    <col min="7454" max="7455" width="4.7265625" style="3" bestFit="1" customWidth="1"/>
    <col min="7456" max="7456" width="8.1796875" style="3" bestFit="1" customWidth="1"/>
    <col min="7457" max="7461" width="4.7265625" style="3" bestFit="1" customWidth="1"/>
    <col min="7462" max="7463" width="5.7265625" style="3" bestFit="1" customWidth="1"/>
    <col min="7464" max="7465" width="4.7265625" style="3" bestFit="1" customWidth="1"/>
    <col min="7466" max="7466" width="6.7265625" style="3" bestFit="1" customWidth="1"/>
    <col min="7467" max="7471" width="4.7265625" style="3" bestFit="1" customWidth="1"/>
    <col min="7472" max="7472" width="9.26953125" style="3" bestFit="1" customWidth="1"/>
    <col min="7473" max="7473" width="8.1796875" style="3" bestFit="1" customWidth="1"/>
    <col min="7474" max="7475" width="4.7265625" style="3" bestFit="1" customWidth="1"/>
    <col min="7476" max="7476" width="9.26953125" style="3" bestFit="1" customWidth="1"/>
    <col min="7477" max="7481" width="4.7265625" style="3" bestFit="1" customWidth="1"/>
    <col min="7482" max="7482" width="8.1796875" style="3" bestFit="1" customWidth="1"/>
    <col min="7483" max="7483" width="6.7265625" style="3" bestFit="1" customWidth="1"/>
    <col min="7484" max="7485" width="4.7265625" style="3" bestFit="1" customWidth="1"/>
    <col min="7486" max="7486" width="8.1796875" style="3" bestFit="1" customWidth="1"/>
    <col min="7487" max="7487" width="13.816406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7265625" style="3" bestFit="1" customWidth="1"/>
    <col min="7684" max="7684" width="6.7265625" style="3" bestFit="1" customWidth="1"/>
    <col min="7685" max="7687" width="4.7265625" style="3" bestFit="1" customWidth="1"/>
    <col min="7688" max="7688" width="8.1796875" style="3" bestFit="1" customWidth="1"/>
    <col min="7689" max="7689" width="9.26953125" style="3" bestFit="1" customWidth="1"/>
    <col min="7690" max="7690" width="8.1796875" style="3" bestFit="1" customWidth="1"/>
    <col min="7691" max="7691" width="4.7265625" style="3" bestFit="1" customWidth="1"/>
    <col min="7692" max="7692" width="8.1796875" style="3" bestFit="1" customWidth="1"/>
    <col min="7693" max="7697" width="4.7265625" style="3" bestFit="1" customWidth="1"/>
    <col min="7698" max="7699" width="8.1796875" style="3" bestFit="1" customWidth="1"/>
    <col min="7700" max="7700" width="6.7265625" style="3" bestFit="1" customWidth="1"/>
    <col min="7701" max="7701" width="4.7265625" style="3" bestFit="1" customWidth="1"/>
    <col min="7702" max="7702" width="6.7265625" style="3" bestFit="1" customWidth="1"/>
    <col min="7703" max="7707" width="4.7265625" style="3" bestFit="1" customWidth="1"/>
    <col min="7708" max="7709" width="6.7265625" style="3" bestFit="1" customWidth="1"/>
    <col min="7710" max="7711" width="4.7265625" style="3" bestFit="1" customWidth="1"/>
    <col min="7712" max="7712" width="8.1796875" style="3" bestFit="1" customWidth="1"/>
    <col min="7713" max="7717" width="4.7265625" style="3" bestFit="1" customWidth="1"/>
    <col min="7718" max="7719" width="5.7265625" style="3" bestFit="1" customWidth="1"/>
    <col min="7720" max="7721" width="4.7265625" style="3" bestFit="1" customWidth="1"/>
    <col min="7722" max="7722" width="6.7265625" style="3" bestFit="1" customWidth="1"/>
    <col min="7723" max="7727" width="4.7265625" style="3" bestFit="1" customWidth="1"/>
    <col min="7728" max="7728" width="9.26953125" style="3" bestFit="1" customWidth="1"/>
    <col min="7729" max="7729" width="8.1796875" style="3" bestFit="1" customWidth="1"/>
    <col min="7730" max="7731" width="4.7265625" style="3" bestFit="1" customWidth="1"/>
    <col min="7732" max="7732" width="9.26953125" style="3" bestFit="1" customWidth="1"/>
    <col min="7733" max="7737" width="4.7265625" style="3" bestFit="1" customWidth="1"/>
    <col min="7738" max="7738" width="8.1796875" style="3" bestFit="1" customWidth="1"/>
    <col min="7739" max="7739" width="6.7265625" style="3" bestFit="1" customWidth="1"/>
    <col min="7740" max="7741" width="4.7265625" style="3" bestFit="1" customWidth="1"/>
    <col min="7742" max="7742" width="8.1796875" style="3" bestFit="1" customWidth="1"/>
    <col min="7743" max="7743" width="13.816406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7265625" style="3" bestFit="1" customWidth="1"/>
    <col min="7940" max="7940" width="6.7265625" style="3" bestFit="1" customWidth="1"/>
    <col min="7941" max="7943" width="4.7265625" style="3" bestFit="1" customWidth="1"/>
    <col min="7944" max="7944" width="8.1796875" style="3" bestFit="1" customWidth="1"/>
    <col min="7945" max="7945" width="9.26953125" style="3" bestFit="1" customWidth="1"/>
    <col min="7946" max="7946" width="8.1796875" style="3" bestFit="1" customWidth="1"/>
    <col min="7947" max="7947" width="4.7265625" style="3" bestFit="1" customWidth="1"/>
    <col min="7948" max="7948" width="8.1796875" style="3" bestFit="1" customWidth="1"/>
    <col min="7949" max="7953" width="4.7265625" style="3" bestFit="1" customWidth="1"/>
    <col min="7954" max="7955" width="8.1796875" style="3" bestFit="1" customWidth="1"/>
    <col min="7956" max="7956" width="6.7265625" style="3" bestFit="1" customWidth="1"/>
    <col min="7957" max="7957" width="4.7265625" style="3" bestFit="1" customWidth="1"/>
    <col min="7958" max="7958" width="6.7265625" style="3" bestFit="1" customWidth="1"/>
    <col min="7959" max="7963" width="4.7265625" style="3" bestFit="1" customWidth="1"/>
    <col min="7964" max="7965" width="6.7265625" style="3" bestFit="1" customWidth="1"/>
    <col min="7966" max="7967" width="4.7265625" style="3" bestFit="1" customWidth="1"/>
    <col min="7968" max="7968" width="8.1796875" style="3" bestFit="1" customWidth="1"/>
    <col min="7969" max="7973" width="4.7265625" style="3" bestFit="1" customWidth="1"/>
    <col min="7974" max="7975" width="5.7265625" style="3" bestFit="1" customWidth="1"/>
    <col min="7976" max="7977" width="4.7265625" style="3" bestFit="1" customWidth="1"/>
    <col min="7978" max="7978" width="6.7265625" style="3" bestFit="1" customWidth="1"/>
    <col min="7979" max="7983" width="4.7265625" style="3" bestFit="1" customWidth="1"/>
    <col min="7984" max="7984" width="9.26953125" style="3" bestFit="1" customWidth="1"/>
    <col min="7985" max="7985" width="8.1796875" style="3" bestFit="1" customWidth="1"/>
    <col min="7986" max="7987" width="4.7265625" style="3" bestFit="1" customWidth="1"/>
    <col min="7988" max="7988" width="9.26953125" style="3" bestFit="1" customWidth="1"/>
    <col min="7989" max="7993" width="4.7265625" style="3" bestFit="1" customWidth="1"/>
    <col min="7994" max="7994" width="8.1796875" style="3" bestFit="1" customWidth="1"/>
    <col min="7995" max="7995" width="6.7265625" style="3" bestFit="1" customWidth="1"/>
    <col min="7996" max="7997" width="4.7265625" style="3" bestFit="1" customWidth="1"/>
    <col min="7998" max="7998" width="8.1796875" style="3" bestFit="1" customWidth="1"/>
    <col min="7999" max="7999" width="13.816406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7265625" style="3" bestFit="1" customWidth="1"/>
    <col min="8196" max="8196" width="6.7265625" style="3" bestFit="1" customWidth="1"/>
    <col min="8197" max="8199" width="4.7265625" style="3" bestFit="1" customWidth="1"/>
    <col min="8200" max="8200" width="8.1796875" style="3" bestFit="1" customWidth="1"/>
    <col min="8201" max="8201" width="9.26953125" style="3" bestFit="1" customWidth="1"/>
    <col min="8202" max="8202" width="8.1796875" style="3" bestFit="1" customWidth="1"/>
    <col min="8203" max="8203" width="4.7265625" style="3" bestFit="1" customWidth="1"/>
    <col min="8204" max="8204" width="8.1796875" style="3" bestFit="1" customWidth="1"/>
    <col min="8205" max="8209" width="4.7265625" style="3" bestFit="1" customWidth="1"/>
    <col min="8210" max="8211" width="8.1796875" style="3" bestFit="1" customWidth="1"/>
    <col min="8212" max="8212" width="6.7265625" style="3" bestFit="1" customWidth="1"/>
    <col min="8213" max="8213" width="4.7265625" style="3" bestFit="1" customWidth="1"/>
    <col min="8214" max="8214" width="6.7265625" style="3" bestFit="1" customWidth="1"/>
    <col min="8215" max="8219" width="4.7265625" style="3" bestFit="1" customWidth="1"/>
    <col min="8220" max="8221" width="6.7265625" style="3" bestFit="1" customWidth="1"/>
    <col min="8222" max="8223" width="4.7265625" style="3" bestFit="1" customWidth="1"/>
    <col min="8224" max="8224" width="8.1796875" style="3" bestFit="1" customWidth="1"/>
    <col min="8225" max="8229" width="4.7265625" style="3" bestFit="1" customWidth="1"/>
    <col min="8230" max="8231" width="5.7265625" style="3" bestFit="1" customWidth="1"/>
    <col min="8232" max="8233" width="4.7265625" style="3" bestFit="1" customWidth="1"/>
    <col min="8234" max="8234" width="6.7265625" style="3" bestFit="1" customWidth="1"/>
    <col min="8235" max="8239" width="4.7265625" style="3" bestFit="1" customWidth="1"/>
    <col min="8240" max="8240" width="9.26953125" style="3" bestFit="1" customWidth="1"/>
    <col min="8241" max="8241" width="8.1796875" style="3" bestFit="1" customWidth="1"/>
    <col min="8242" max="8243" width="4.7265625" style="3" bestFit="1" customWidth="1"/>
    <col min="8244" max="8244" width="9.26953125" style="3" bestFit="1" customWidth="1"/>
    <col min="8245" max="8249" width="4.7265625" style="3" bestFit="1" customWidth="1"/>
    <col min="8250" max="8250" width="8.1796875" style="3" bestFit="1" customWidth="1"/>
    <col min="8251" max="8251" width="6.7265625" style="3" bestFit="1" customWidth="1"/>
    <col min="8252" max="8253" width="4.7265625" style="3" bestFit="1" customWidth="1"/>
    <col min="8254" max="8254" width="8.1796875" style="3" bestFit="1" customWidth="1"/>
    <col min="8255" max="8255" width="13.816406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7265625" style="3" bestFit="1" customWidth="1"/>
    <col min="8452" max="8452" width="6.7265625" style="3" bestFit="1" customWidth="1"/>
    <col min="8453" max="8455" width="4.7265625" style="3" bestFit="1" customWidth="1"/>
    <col min="8456" max="8456" width="8.1796875" style="3" bestFit="1" customWidth="1"/>
    <col min="8457" max="8457" width="9.26953125" style="3" bestFit="1" customWidth="1"/>
    <col min="8458" max="8458" width="8.1796875" style="3" bestFit="1" customWidth="1"/>
    <col min="8459" max="8459" width="4.7265625" style="3" bestFit="1" customWidth="1"/>
    <col min="8460" max="8460" width="8.1796875" style="3" bestFit="1" customWidth="1"/>
    <col min="8461" max="8465" width="4.7265625" style="3" bestFit="1" customWidth="1"/>
    <col min="8466" max="8467" width="8.1796875" style="3" bestFit="1" customWidth="1"/>
    <col min="8468" max="8468" width="6.7265625" style="3" bestFit="1" customWidth="1"/>
    <col min="8469" max="8469" width="4.7265625" style="3" bestFit="1" customWidth="1"/>
    <col min="8470" max="8470" width="6.7265625" style="3" bestFit="1" customWidth="1"/>
    <col min="8471" max="8475" width="4.7265625" style="3" bestFit="1" customWidth="1"/>
    <col min="8476" max="8477" width="6.7265625" style="3" bestFit="1" customWidth="1"/>
    <col min="8478" max="8479" width="4.7265625" style="3" bestFit="1" customWidth="1"/>
    <col min="8480" max="8480" width="8.1796875" style="3" bestFit="1" customWidth="1"/>
    <col min="8481" max="8485" width="4.7265625" style="3" bestFit="1" customWidth="1"/>
    <col min="8486" max="8487" width="5.7265625" style="3" bestFit="1" customWidth="1"/>
    <col min="8488" max="8489" width="4.7265625" style="3" bestFit="1" customWidth="1"/>
    <col min="8490" max="8490" width="6.7265625" style="3" bestFit="1" customWidth="1"/>
    <col min="8491" max="8495" width="4.7265625" style="3" bestFit="1" customWidth="1"/>
    <col min="8496" max="8496" width="9.26953125" style="3" bestFit="1" customWidth="1"/>
    <col min="8497" max="8497" width="8.1796875" style="3" bestFit="1" customWidth="1"/>
    <col min="8498" max="8499" width="4.7265625" style="3" bestFit="1" customWidth="1"/>
    <col min="8500" max="8500" width="9.26953125" style="3" bestFit="1" customWidth="1"/>
    <col min="8501" max="8505" width="4.7265625" style="3" bestFit="1" customWidth="1"/>
    <col min="8506" max="8506" width="8.1796875" style="3" bestFit="1" customWidth="1"/>
    <col min="8507" max="8507" width="6.7265625" style="3" bestFit="1" customWidth="1"/>
    <col min="8508" max="8509" width="4.7265625" style="3" bestFit="1" customWidth="1"/>
    <col min="8510" max="8510" width="8.1796875" style="3" bestFit="1" customWidth="1"/>
    <col min="8511" max="8511" width="13.816406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7265625" style="3" bestFit="1" customWidth="1"/>
    <col min="8708" max="8708" width="6.7265625" style="3" bestFit="1" customWidth="1"/>
    <col min="8709" max="8711" width="4.7265625" style="3" bestFit="1" customWidth="1"/>
    <col min="8712" max="8712" width="8.1796875" style="3" bestFit="1" customWidth="1"/>
    <col min="8713" max="8713" width="9.26953125" style="3" bestFit="1" customWidth="1"/>
    <col min="8714" max="8714" width="8.1796875" style="3" bestFit="1" customWidth="1"/>
    <col min="8715" max="8715" width="4.7265625" style="3" bestFit="1" customWidth="1"/>
    <col min="8716" max="8716" width="8.1796875" style="3" bestFit="1" customWidth="1"/>
    <col min="8717" max="8721" width="4.7265625" style="3" bestFit="1" customWidth="1"/>
    <col min="8722" max="8723" width="8.1796875" style="3" bestFit="1" customWidth="1"/>
    <col min="8724" max="8724" width="6.7265625" style="3" bestFit="1" customWidth="1"/>
    <col min="8725" max="8725" width="4.7265625" style="3" bestFit="1" customWidth="1"/>
    <col min="8726" max="8726" width="6.7265625" style="3" bestFit="1" customWidth="1"/>
    <col min="8727" max="8731" width="4.7265625" style="3" bestFit="1" customWidth="1"/>
    <col min="8732" max="8733" width="6.7265625" style="3" bestFit="1" customWidth="1"/>
    <col min="8734" max="8735" width="4.7265625" style="3" bestFit="1" customWidth="1"/>
    <col min="8736" max="8736" width="8.1796875" style="3" bestFit="1" customWidth="1"/>
    <col min="8737" max="8741" width="4.7265625" style="3" bestFit="1" customWidth="1"/>
    <col min="8742" max="8743" width="5.7265625" style="3" bestFit="1" customWidth="1"/>
    <col min="8744" max="8745" width="4.7265625" style="3" bestFit="1" customWidth="1"/>
    <col min="8746" max="8746" width="6.7265625" style="3" bestFit="1" customWidth="1"/>
    <col min="8747" max="8751" width="4.7265625" style="3" bestFit="1" customWidth="1"/>
    <col min="8752" max="8752" width="9.26953125" style="3" bestFit="1" customWidth="1"/>
    <col min="8753" max="8753" width="8.1796875" style="3" bestFit="1" customWidth="1"/>
    <col min="8754" max="8755" width="4.7265625" style="3" bestFit="1" customWidth="1"/>
    <col min="8756" max="8756" width="9.26953125" style="3" bestFit="1" customWidth="1"/>
    <col min="8757" max="8761" width="4.7265625" style="3" bestFit="1" customWidth="1"/>
    <col min="8762" max="8762" width="8.1796875" style="3" bestFit="1" customWidth="1"/>
    <col min="8763" max="8763" width="6.7265625" style="3" bestFit="1" customWidth="1"/>
    <col min="8764" max="8765" width="4.7265625" style="3" bestFit="1" customWidth="1"/>
    <col min="8766" max="8766" width="8.1796875" style="3" bestFit="1" customWidth="1"/>
    <col min="8767" max="8767" width="13.816406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7265625" style="3" bestFit="1" customWidth="1"/>
    <col min="8964" max="8964" width="6.7265625" style="3" bestFit="1" customWidth="1"/>
    <col min="8965" max="8967" width="4.7265625" style="3" bestFit="1" customWidth="1"/>
    <col min="8968" max="8968" width="8.1796875" style="3" bestFit="1" customWidth="1"/>
    <col min="8969" max="8969" width="9.26953125" style="3" bestFit="1" customWidth="1"/>
    <col min="8970" max="8970" width="8.1796875" style="3" bestFit="1" customWidth="1"/>
    <col min="8971" max="8971" width="4.7265625" style="3" bestFit="1" customWidth="1"/>
    <col min="8972" max="8972" width="8.1796875" style="3" bestFit="1" customWidth="1"/>
    <col min="8973" max="8977" width="4.7265625" style="3" bestFit="1" customWidth="1"/>
    <col min="8978" max="8979" width="8.1796875" style="3" bestFit="1" customWidth="1"/>
    <col min="8980" max="8980" width="6.7265625" style="3" bestFit="1" customWidth="1"/>
    <col min="8981" max="8981" width="4.7265625" style="3" bestFit="1" customWidth="1"/>
    <col min="8982" max="8982" width="6.7265625" style="3" bestFit="1" customWidth="1"/>
    <col min="8983" max="8987" width="4.7265625" style="3" bestFit="1" customWidth="1"/>
    <col min="8988" max="8989" width="6.7265625" style="3" bestFit="1" customWidth="1"/>
    <col min="8990" max="8991" width="4.7265625" style="3" bestFit="1" customWidth="1"/>
    <col min="8992" max="8992" width="8.1796875" style="3" bestFit="1" customWidth="1"/>
    <col min="8993" max="8997" width="4.7265625" style="3" bestFit="1" customWidth="1"/>
    <col min="8998" max="8999" width="5.7265625" style="3" bestFit="1" customWidth="1"/>
    <col min="9000" max="9001" width="4.7265625" style="3" bestFit="1" customWidth="1"/>
    <col min="9002" max="9002" width="6.7265625" style="3" bestFit="1" customWidth="1"/>
    <col min="9003" max="9007" width="4.7265625" style="3" bestFit="1" customWidth="1"/>
    <col min="9008" max="9008" width="9.26953125" style="3" bestFit="1" customWidth="1"/>
    <col min="9009" max="9009" width="8.1796875" style="3" bestFit="1" customWidth="1"/>
    <col min="9010" max="9011" width="4.7265625" style="3" bestFit="1" customWidth="1"/>
    <col min="9012" max="9012" width="9.26953125" style="3" bestFit="1" customWidth="1"/>
    <col min="9013" max="9017" width="4.7265625" style="3" bestFit="1" customWidth="1"/>
    <col min="9018" max="9018" width="8.1796875" style="3" bestFit="1" customWidth="1"/>
    <col min="9019" max="9019" width="6.7265625" style="3" bestFit="1" customWidth="1"/>
    <col min="9020" max="9021" width="4.7265625" style="3" bestFit="1" customWidth="1"/>
    <col min="9022" max="9022" width="8.1796875" style="3" bestFit="1" customWidth="1"/>
    <col min="9023" max="9023" width="13.816406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7265625" style="3" bestFit="1" customWidth="1"/>
    <col min="9220" max="9220" width="6.7265625" style="3" bestFit="1" customWidth="1"/>
    <col min="9221" max="9223" width="4.7265625" style="3" bestFit="1" customWidth="1"/>
    <col min="9224" max="9224" width="8.1796875" style="3" bestFit="1" customWidth="1"/>
    <col min="9225" max="9225" width="9.26953125" style="3" bestFit="1" customWidth="1"/>
    <col min="9226" max="9226" width="8.1796875" style="3" bestFit="1" customWidth="1"/>
    <col min="9227" max="9227" width="4.7265625" style="3" bestFit="1" customWidth="1"/>
    <col min="9228" max="9228" width="8.1796875" style="3" bestFit="1" customWidth="1"/>
    <col min="9229" max="9233" width="4.7265625" style="3" bestFit="1" customWidth="1"/>
    <col min="9234" max="9235" width="8.1796875" style="3" bestFit="1" customWidth="1"/>
    <col min="9236" max="9236" width="6.7265625" style="3" bestFit="1" customWidth="1"/>
    <col min="9237" max="9237" width="4.7265625" style="3" bestFit="1" customWidth="1"/>
    <col min="9238" max="9238" width="6.7265625" style="3" bestFit="1" customWidth="1"/>
    <col min="9239" max="9243" width="4.7265625" style="3" bestFit="1" customWidth="1"/>
    <col min="9244" max="9245" width="6.7265625" style="3" bestFit="1" customWidth="1"/>
    <col min="9246" max="9247" width="4.7265625" style="3" bestFit="1" customWidth="1"/>
    <col min="9248" max="9248" width="8.1796875" style="3" bestFit="1" customWidth="1"/>
    <col min="9249" max="9253" width="4.7265625" style="3" bestFit="1" customWidth="1"/>
    <col min="9254" max="9255" width="5.7265625" style="3" bestFit="1" customWidth="1"/>
    <col min="9256" max="9257" width="4.7265625" style="3" bestFit="1" customWidth="1"/>
    <col min="9258" max="9258" width="6.7265625" style="3" bestFit="1" customWidth="1"/>
    <col min="9259" max="9263" width="4.7265625" style="3" bestFit="1" customWidth="1"/>
    <col min="9264" max="9264" width="9.26953125" style="3" bestFit="1" customWidth="1"/>
    <col min="9265" max="9265" width="8.1796875" style="3" bestFit="1" customWidth="1"/>
    <col min="9266" max="9267" width="4.7265625" style="3" bestFit="1" customWidth="1"/>
    <col min="9268" max="9268" width="9.26953125" style="3" bestFit="1" customWidth="1"/>
    <col min="9269" max="9273" width="4.7265625" style="3" bestFit="1" customWidth="1"/>
    <col min="9274" max="9274" width="8.1796875" style="3" bestFit="1" customWidth="1"/>
    <col min="9275" max="9275" width="6.7265625" style="3" bestFit="1" customWidth="1"/>
    <col min="9276" max="9277" width="4.7265625" style="3" bestFit="1" customWidth="1"/>
    <col min="9278" max="9278" width="8.1796875" style="3" bestFit="1" customWidth="1"/>
    <col min="9279" max="9279" width="13.816406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7265625" style="3" bestFit="1" customWidth="1"/>
    <col min="9476" max="9476" width="6.7265625" style="3" bestFit="1" customWidth="1"/>
    <col min="9477" max="9479" width="4.7265625" style="3" bestFit="1" customWidth="1"/>
    <col min="9480" max="9480" width="8.1796875" style="3" bestFit="1" customWidth="1"/>
    <col min="9481" max="9481" width="9.26953125" style="3" bestFit="1" customWidth="1"/>
    <col min="9482" max="9482" width="8.1796875" style="3" bestFit="1" customWidth="1"/>
    <col min="9483" max="9483" width="4.7265625" style="3" bestFit="1" customWidth="1"/>
    <col min="9484" max="9484" width="8.1796875" style="3" bestFit="1" customWidth="1"/>
    <col min="9485" max="9489" width="4.7265625" style="3" bestFit="1" customWidth="1"/>
    <col min="9490" max="9491" width="8.1796875" style="3" bestFit="1" customWidth="1"/>
    <col min="9492" max="9492" width="6.7265625" style="3" bestFit="1" customWidth="1"/>
    <col min="9493" max="9493" width="4.7265625" style="3" bestFit="1" customWidth="1"/>
    <col min="9494" max="9494" width="6.7265625" style="3" bestFit="1" customWidth="1"/>
    <col min="9495" max="9499" width="4.7265625" style="3" bestFit="1" customWidth="1"/>
    <col min="9500" max="9501" width="6.7265625" style="3" bestFit="1" customWidth="1"/>
    <col min="9502" max="9503" width="4.7265625" style="3" bestFit="1" customWidth="1"/>
    <col min="9504" max="9504" width="8.1796875" style="3" bestFit="1" customWidth="1"/>
    <col min="9505" max="9509" width="4.7265625" style="3" bestFit="1" customWidth="1"/>
    <col min="9510" max="9511" width="5.7265625" style="3" bestFit="1" customWidth="1"/>
    <col min="9512" max="9513" width="4.7265625" style="3" bestFit="1" customWidth="1"/>
    <col min="9514" max="9514" width="6.7265625" style="3" bestFit="1" customWidth="1"/>
    <col min="9515" max="9519" width="4.7265625" style="3" bestFit="1" customWidth="1"/>
    <col min="9520" max="9520" width="9.26953125" style="3" bestFit="1" customWidth="1"/>
    <col min="9521" max="9521" width="8.1796875" style="3" bestFit="1" customWidth="1"/>
    <col min="9522" max="9523" width="4.7265625" style="3" bestFit="1" customWidth="1"/>
    <col min="9524" max="9524" width="9.26953125" style="3" bestFit="1" customWidth="1"/>
    <col min="9525" max="9529" width="4.7265625" style="3" bestFit="1" customWidth="1"/>
    <col min="9530" max="9530" width="8.1796875" style="3" bestFit="1" customWidth="1"/>
    <col min="9531" max="9531" width="6.7265625" style="3" bestFit="1" customWidth="1"/>
    <col min="9532" max="9533" width="4.7265625" style="3" bestFit="1" customWidth="1"/>
    <col min="9534" max="9534" width="8.1796875" style="3" bestFit="1" customWidth="1"/>
    <col min="9535" max="9535" width="13.816406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7265625" style="3" bestFit="1" customWidth="1"/>
    <col min="9732" max="9732" width="6.7265625" style="3" bestFit="1" customWidth="1"/>
    <col min="9733" max="9735" width="4.7265625" style="3" bestFit="1" customWidth="1"/>
    <col min="9736" max="9736" width="8.1796875" style="3" bestFit="1" customWidth="1"/>
    <col min="9737" max="9737" width="9.26953125" style="3" bestFit="1" customWidth="1"/>
    <col min="9738" max="9738" width="8.1796875" style="3" bestFit="1" customWidth="1"/>
    <col min="9739" max="9739" width="4.7265625" style="3" bestFit="1" customWidth="1"/>
    <col min="9740" max="9740" width="8.1796875" style="3" bestFit="1" customWidth="1"/>
    <col min="9741" max="9745" width="4.7265625" style="3" bestFit="1" customWidth="1"/>
    <col min="9746" max="9747" width="8.1796875" style="3" bestFit="1" customWidth="1"/>
    <col min="9748" max="9748" width="6.7265625" style="3" bestFit="1" customWidth="1"/>
    <col min="9749" max="9749" width="4.7265625" style="3" bestFit="1" customWidth="1"/>
    <col min="9750" max="9750" width="6.7265625" style="3" bestFit="1" customWidth="1"/>
    <col min="9751" max="9755" width="4.7265625" style="3" bestFit="1" customWidth="1"/>
    <col min="9756" max="9757" width="6.7265625" style="3" bestFit="1" customWidth="1"/>
    <col min="9758" max="9759" width="4.7265625" style="3" bestFit="1" customWidth="1"/>
    <col min="9760" max="9760" width="8.1796875" style="3" bestFit="1" customWidth="1"/>
    <col min="9761" max="9765" width="4.7265625" style="3" bestFit="1" customWidth="1"/>
    <col min="9766" max="9767" width="5.7265625" style="3" bestFit="1" customWidth="1"/>
    <col min="9768" max="9769" width="4.7265625" style="3" bestFit="1" customWidth="1"/>
    <col min="9770" max="9770" width="6.7265625" style="3" bestFit="1" customWidth="1"/>
    <col min="9771" max="9775" width="4.7265625" style="3" bestFit="1" customWidth="1"/>
    <col min="9776" max="9776" width="9.26953125" style="3" bestFit="1" customWidth="1"/>
    <col min="9777" max="9777" width="8.1796875" style="3" bestFit="1" customWidth="1"/>
    <col min="9778" max="9779" width="4.7265625" style="3" bestFit="1" customWidth="1"/>
    <col min="9780" max="9780" width="9.26953125" style="3" bestFit="1" customWidth="1"/>
    <col min="9781" max="9785" width="4.7265625" style="3" bestFit="1" customWidth="1"/>
    <col min="9786" max="9786" width="8.1796875" style="3" bestFit="1" customWidth="1"/>
    <col min="9787" max="9787" width="6.7265625" style="3" bestFit="1" customWidth="1"/>
    <col min="9788" max="9789" width="4.7265625" style="3" bestFit="1" customWidth="1"/>
    <col min="9790" max="9790" width="8.1796875" style="3" bestFit="1" customWidth="1"/>
    <col min="9791" max="9791" width="13.816406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7265625" style="3" bestFit="1" customWidth="1"/>
    <col min="9988" max="9988" width="6.7265625" style="3" bestFit="1" customWidth="1"/>
    <col min="9989" max="9991" width="4.7265625" style="3" bestFit="1" customWidth="1"/>
    <col min="9992" max="9992" width="8.1796875" style="3" bestFit="1" customWidth="1"/>
    <col min="9993" max="9993" width="9.26953125" style="3" bestFit="1" customWidth="1"/>
    <col min="9994" max="9994" width="8.1796875" style="3" bestFit="1" customWidth="1"/>
    <col min="9995" max="9995" width="4.7265625" style="3" bestFit="1" customWidth="1"/>
    <col min="9996" max="9996" width="8.1796875" style="3" bestFit="1" customWidth="1"/>
    <col min="9997" max="10001" width="4.7265625" style="3" bestFit="1" customWidth="1"/>
    <col min="10002" max="10003" width="8.1796875" style="3" bestFit="1" customWidth="1"/>
    <col min="10004" max="10004" width="6.7265625" style="3" bestFit="1" customWidth="1"/>
    <col min="10005" max="10005" width="4.7265625" style="3" bestFit="1" customWidth="1"/>
    <col min="10006" max="10006" width="6.7265625" style="3" bestFit="1" customWidth="1"/>
    <col min="10007" max="10011" width="4.7265625" style="3" bestFit="1" customWidth="1"/>
    <col min="10012" max="10013" width="6.7265625" style="3" bestFit="1" customWidth="1"/>
    <col min="10014" max="10015" width="4.7265625" style="3" bestFit="1" customWidth="1"/>
    <col min="10016" max="10016" width="8.1796875" style="3" bestFit="1" customWidth="1"/>
    <col min="10017" max="10021" width="4.7265625" style="3" bestFit="1" customWidth="1"/>
    <col min="10022" max="10023" width="5.7265625" style="3" bestFit="1" customWidth="1"/>
    <col min="10024" max="10025" width="4.7265625" style="3" bestFit="1" customWidth="1"/>
    <col min="10026" max="10026" width="6.7265625" style="3" bestFit="1" customWidth="1"/>
    <col min="10027" max="10031" width="4.7265625" style="3" bestFit="1" customWidth="1"/>
    <col min="10032" max="10032" width="9.26953125" style="3" bestFit="1" customWidth="1"/>
    <col min="10033" max="10033" width="8.1796875" style="3" bestFit="1" customWidth="1"/>
    <col min="10034" max="10035" width="4.7265625" style="3" bestFit="1" customWidth="1"/>
    <col min="10036" max="10036" width="9.26953125" style="3" bestFit="1" customWidth="1"/>
    <col min="10037" max="10041" width="4.7265625" style="3" bestFit="1" customWidth="1"/>
    <col min="10042" max="10042" width="8.1796875" style="3" bestFit="1" customWidth="1"/>
    <col min="10043" max="10043" width="6.7265625" style="3" bestFit="1" customWidth="1"/>
    <col min="10044" max="10045" width="4.7265625" style="3" bestFit="1" customWidth="1"/>
    <col min="10046" max="10046" width="8.1796875" style="3" bestFit="1" customWidth="1"/>
    <col min="10047" max="10047" width="13.816406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7265625" style="3" bestFit="1" customWidth="1"/>
    <col min="10244" max="10244" width="6.7265625" style="3" bestFit="1" customWidth="1"/>
    <col min="10245" max="10247" width="4.7265625" style="3" bestFit="1" customWidth="1"/>
    <col min="10248" max="10248" width="8.1796875" style="3" bestFit="1" customWidth="1"/>
    <col min="10249" max="10249" width="9.26953125" style="3" bestFit="1" customWidth="1"/>
    <col min="10250" max="10250" width="8.1796875" style="3" bestFit="1" customWidth="1"/>
    <col min="10251" max="10251" width="4.7265625" style="3" bestFit="1" customWidth="1"/>
    <col min="10252" max="10252" width="8.1796875" style="3" bestFit="1" customWidth="1"/>
    <col min="10253" max="10257" width="4.7265625" style="3" bestFit="1" customWidth="1"/>
    <col min="10258" max="10259" width="8.1796875" style="3" bestFit="1" customWidth="1"/>
    <col min="10260" max="10260" width="6.7265625" style="3" bestFit="1" customWidth="1"/>
    <col min="10261" max="10261" width="4.7265625" style="3" bestFit="1" customWidth="1"/>
    <col min="10262" max="10262" width="6.7265625" style="3" bestFit="1" customWidth="1"/>
    <col min="10263" max="10267" width="4.7265625" style="3" bestFit="1" customWidth="1"/>
    <col min="10268" max="10269" width="6.7265625" style="3" bestFit="1" customWidth="1"/>
    <col min="10270" max="10271" width="4.7265625" style="3" bestFit="1" customWidth="1"/>
    <col min="10272" max="10272" width="8.1796875" style="3" bestFit="1" customWidth="1"/>
    <col min="10273" max="10277" width="4.7265625" style="3" bestFit="1" customWidth="1"/>
    <col min="10278" max="10279" width="5.7265625" style="3" bestFit="1" customWidth="1"/>
    <col min="10280" max="10281" width="4.7265625" style="3" bestFit="1" customWidth="1"/>
    <col min="10282" max="10282" width="6.7265625" style="3" bestFit="1" customWidth="1"/>
    <col min="10283" max="10287" width="4.7265625" style="3" bestFit="1" customWidth="1"/>
    <col min="10288" max="10288" width="9.26953125" style="3" bestFit="1" customWidth="1"/>
    <col min="10289" max="10289" width="8.1796875" style="3" bestFit="1" customWidth="1"/>
    <col min="10290" max="10291" width="4.7265625" style="3" bestFit="1" customWidth="1"/>
    <col min="10292" max="10292" width="9.26953125" style="3" bestFit="1" customWidth="1"/>
    <col min="10293" max="10297" width="4.7265625" style="3" bestFit="1" customWidth="1"/>
    <col min="10298" max="10298" width="8.1796875" style="3" bestFit="1" customWidth="1"/>
    <col min="10299" max="10299" width="6.7265625" style="3" bestFit="1" customWidth="1"/>
    <col min="10300" max="10301" width="4.7265625" style="3" bestFit="1" customWidth="1"/>
    <col min="10302" max="10302" width="8.1796875" style="3" bestFit="1" customWidth="1"/>
    <col min="10303" max="10303" width="13.816406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7265625" style="3" bestFit="1" customWidth="1"/>
    <col min="10500" max="10500" width="6.7265625" style="3" bestFit="1" customWidth="1"/>
    <col min="10501" max="10503" width="4.7265625" style="3" bestFit="1" customWidth="1"/>
    <col min="10504" max="10504" width="8.1796875" style="3" bestFit="1" customWidth="1"/>
    <col min="10505" max="10505" width="9.26953125" style="3" bestFit="1" customWidth="1"/>
    <col min="10506" max="10506" width="8.1796875" style="3" bestFit="1" customWidth="1"/>
    <col min="10507" max="10507" width="4.7265625" style="3" bestFit="1" customWidth="1"/>
    <col min="10508" max="10508" width="8.1796875" style="3" bestFit="1" customWidth="1"/>
    <col min="10509" max="10513" width="4.7265625" style="3" bestFit="1" customWidth="1"/>
    <col min="10514" max="10515" width="8.1796875" style="3" bestFit="1" customWidth="1"/>
    <col min="10516" max="10516" width="6.7265625" style="3" bestFit="1" customWidth="1"/>
    <col min="10517" max="10517" width="4.7265625" style="3" bestFit="1" customWidth="1"/>
    <col min="10518" max="10518" width="6.7265625" style="3" bestFit="1" customWidth="1"/>
    <col min="10519" max="10523" width="4.7265625" style="3" bestFit="1" customWidth="1"/>
    <col min="10524" max="10525" width="6.7265625" style="3" bestFit="1" customWidth="1"/>
    <col min="10526" max="10527" width="4.7265625" style="3" bestFit="1" customWidth="1"/>
    <col min="10528" max="10528" width="8.1796875" style="3" bestFit="1" customWidth="1"/>
    <col min="10529" max="10533" width="4.7265625" style="3" bestFit="1" customWidth="1"/>
    <col min="10534" max="10535" width="5.7265625" style="3" bestFit="1" customWidth="1"/>
    <col min="10536" max="10537" width="4.7265625" style="3" bestFit="1" customWidth="1"/>
    <col min="10538" max="10538" width="6.7265625" style="3" bestFit="1" customWidth="1"/>
    <col min="10539" max="10543" width="4.7265625" style="3" bestFit="1" customWidth="1"/>
    <col min="10544" max="10544" width="9.26953125" style="3" bestFit="1" customWidth="1"/>
    <col min="10545" max="10545" width="8.1796875" style="3" bestFit="1" customWidth="1"/>
    <col min="10546" max="10547" width="4.7265625" style="3" bestFit="1" customWidth="1"/>
    <col min="10548" max="10548" width="9.26953125" style="3" bestFit="1" customWidth="1"/>
    <col min="10549" max="10553" width="4.7265625" style="3" bestFit="1" customWidth="1"/>
    <col min="10554" max="10554" width="8.1796875" style="3" bestFit="1" customWidth="1"/>
    <col min="10555" max="10555" width="6.7265625" style="3" bestFit="1" customWidth="1"/>
    <col min="10556" max="10557" width="4.7265625" style="3" bestFit="1" customWidth="1"/>
    <col min="10558" max="10558" width="8.1796875" style="3" bestFit="1" customWidth="1"/>
    <col min="10559" max="10559" width="13.816406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7265625" style="3" bestFit="1" customWidth="1"/>
    <col min="10756" max="10756" width="6.7265625" style="3" bestFit="1" customWidth="1"/>
    <col min="10757" max="10759" width="4.7265625" style="3" bestFit="1" customWidth="1"/>
    <col min="10760" max="10760" width="8.1796875" style="3" bestFit="1" customWidth="1"/>
    <col min="10761" max="10761" width="9.26953125" style="3" bestFit="1" customWidth="1"/>
    <col min="10762" max="10762" width="8.1796875" style="3" bestFit="1" customWidth="1"/>
    <col min="10763" max="10763" width="4.7265625" style="3" bestFit="1" customWidth="1"/>
    <col min="10764" max="10764" width="8.1796875" style="3" bestFit="1" customWidth="1"/>
    <col min="10765" max="10769" width="4.7265625" style="3" bestFit="1" customWidth="1"/>
    <col min="10770" max="10771" width="8.1796875" style="3" bestFit="1" customWidth="1"/>
    <col min="10772" max="10772" width="6.7265625" style="3" bestFit="1" customWidth="1"/>
    <col min="10773" max="10773" width="4.7265625" style="3" bestFit="1" customWidth="1"/>
    <col min="10774" max="10774" width="6.7265625" style="3" bestFit="1" customWidth="1"/>
    <col min="10775" max="10779" width="4.7265625" style="3" bestFit="1" customWidth="1"/>
    <col min="10780" max="10781" width="6.7265625" style="3" bestFit="1" customWidth="1"/>
    <col min="10782" max="10783" width="4.7265625" style="3" bestFit="1" customWidth="1"/>
    <col min="10784" max="10784" width="8.1796875" style="3" bestFit="1" customWidth="1"/>
    <col min="10785" max="10789" width="4.7265625" style="3" bestFit="1" customWidth="1"/>
    <col min="10790" max="10791" width="5.7265625" style="3" bestFit="1" customWidth="1"/>
    <col min="10792" max="10793" width="4.7265625" style="3" bestFit="1" customWidth="1"/>
    <col min="10794" max="10794" width="6.7265625" style="3" bestFit="1" customWidth="1"/>
    <col min="10795" max="10799" width="4.7265625" style="3" bestFit="1" customWidth="1"/>
    <col min="10800" max="10800" width="9.26953125" style="3" bestFit="1" customWidth="1"/>
    <col min="10801" max="10801" width="8.1796875" style="3" bestFit="1" customWidth="1"/>
    <col min="10802" max="10803" width="4.7265625" style="3" bestFit="1" customWidth="1"/>
    <col min="10804" max="10804" width="9.26953125" style="3" bestFit="1" customWidth="1"/>
    <col min="10805" max="10809" width="4.7265625" style="3" bestFit="1" customWidth="1"/>
    <col min="10810" max="10810" width="8.1796875" style="3" bestFit="1" customWidth="1"/>
    <col min="10811" max="10811" width="6.7265625" style="3" bestFit="1" customWidth="1"/>
    <col min="10812" max="10813" width="4.7265625" style="3" bestFit="1" customWidth="1"/>
    <col min="10814" max="10814" width="8.1796875" style="3" bestFit="1" customWidth="1"/>
    <col min="10815" max="10815" width="13.816406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7265625" style="3" bestFit="1" customWidth="1"/>
    <col min="11012" max="11012" width="6.7265625" style="3" bestFit="1" customWidth="1"/>
    <col min="11013" max="11015" width="4.7265625" style="3" bestFit="1" customWidth="1"/>
    <col min="11016" max="11016" width="8.1796875" style="3" bestFit="1" customWidth="1"/>
    <col min="11017" max="11017" width="9.26953125" style="3" bestFit="1" customWidth="1"/>
    <col min="11018" max="11018" width="8.1796875" style="3" bestFit="1" customWidth="1"/>
    <col min="11019" max="11019" width="4.7265625" style="3" bestFit="1" customWidth="1"/>
    <col min="11020" max="11020" width="8.1796875" style="3" bestFit="1" customWidth="1"/>
    <col min="11021" max="11025" width="4.7265625" style="3" bestFit="1" customWidth="1"/>
    <col min="11026" max="11027" width="8.1796875" style="3" bestFit="1" customWidth="1"/>
    <col min="11028" max="11028" width="6.7265625" style="3" bestFit="1" customWidth="1"/>
    <col min="11029" max="11029" width="4.7265625" style="3" bestFit="1" customWidth="1"/>
    <col min="11030" max="11030" width="6.7265625" style="3" bestFit="1" customWidth="1"/>
    <col min="11031" max="11035" width="4.7265625" style="3" bestFit="1" customWidth="1"/>
    <col min="11036" max="11037" width="6.7265625" style="3" bestFit="1" customWidth="1"/>
    <col min="11038" max="11039" width="4.7265625" style="3" bestFit="1" customWidth="1"/>
    <col min="11040" max="11040" width="8.1796875" style="3" bestFit="1" customWidth="1"/>
    <col min="11041" max="11045" width="4.7265625" style="3" bestFit="1" customWidth="1"/>
    <col min="11046" max="11047" width="5.7265625" style="3" bestFit="1" customWidth="1"/>
    <col min="11048" max="11049" width="4.7265625" style="3" bestFit="1" customWidth="1"/>
    <col min="11050" max="11050" width="6.7265625" style="3" bestFit="1" customWidth="1"/>
    <col min="11051" max="11055" width="4.7265625" style="3" bestFit="1" customWidth="1"/>
    <col min="11056" max="11056" width="9.26953125" style="3" bestFit="1" customWidth="1"/>
    <col min="11057" max="11057" width="8.1796875" style="3" bestFit="1" customWidth="1"/>
    <col min="11058" max="11059" width="4.7265625" style="3" bestFit="1" customWidth="1"/>
    <col min="11060" max="11060" width="9.26953125" style="3" bestFit="1" customWidth="1"/>
    <col min="11061" max="11065" width="4.7265625" style="3" bestFit="1" customWidth="1"/>
    <col min="11066" max="11066" width="8.1796875" style="3" bestFit="1" customWidth="1"/>
    <col min="11067" max="11067" width="6.7265625" style="3" bestFit="1" customWidth="1"/>
    <col min="11068" max="11069" width="4.7265625" style="3" bestFit="1" customWidth="1"/>
    <col min="11070" max="11070" width="8.1796875" style="3" bestFit="1" customWidth="1"/>
    <col min="11071" max="11071" width="13.816406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7265625" style="3" bestFit="1" customWidth="1"/>
    <col min="11268" max="11268" width="6.7265625" style="3" bestFit="1" customWidth="1"/>
    <col min="11269" max="11271" width="4.7265625" style="3" bestFit="1" customWidth="1"/>
    <col min="11272" max="11272" width="8.1796875" style="3" bestFit="1" customWidth="1"/>
    <col min="11273" max="11273" width="9.26953125" style="3" bestFit="1" customWidth="1"/>
    <col min="11274" max="11274" width="8.1796875" style="3" bestFit="1" customWidth="1"/>
    <col min="11275" max="11275" width="4.7265625" style="3" bestFit="1" customWidth="1"/>
    <col min="11276" max="11276" width="8.1796875" style="3" bestFit="1" customWidth="1"/>
    <col min="11277" max="11281" width="4.7265625" style="3" bestFit="1" customWidth="1"/>
    <col min="11282" max="11283" width="8.1796875" style="3" bestFit="1" customWidth="1"/>
    <col min="11284" max="11284" width="6.7265625" style="3" bestFit="1" customWidth="1"/>
    <col min="11285" max="11285" width="4.7265625" style="3" bestFit="1" customWidth="1"/>
    <col min="11286" max="11286" width="6.7265625" style="3" bestFit="1" customWidth="1"/>
    <col min="11287" max="11291" width="4.7265625" style="3" bestFit="1" customWidth="1"/>
    <col min="11292" max="11293" width="6.7265625" style="3" bestFit="1" customWidth="1"/>
    <col min="11294" max="11295" width="4.7265625" style="3" bestFit="1" customWidth="1"/>
    <col min="11296" max="11296" width="8.1796875" style="3" bestFit="1" customWidth="1"/>
    <col min="11297" max="11301" width="4.7265625" style="3" bestFit="1" customWidth="1"/>
    <col min="11302" max="11303" width="5.7265625" style="3" bestFit="1" customWidth="1"/>
    <col min="11304" max="11305" width="4.7265625" style="3" bestFit="1" customWidth="1"/>
    <col min="11306" max="11306" width="6.7265625" style="3" bestFit="1" customWidth="1"/>
    <col min="11307" max="11311" width="4.7265625" style="3" bestFit="1" customWidth="1"/>
    <col min="11312" max="11312" width="9.26953125" style="3" bestFit="1" customWidth="1"/>
    <col min="11313" max="11313" width="8.1796875" style="3" bestFit="1" customWidth="1"/>
    <col min="11314" max="11315" width="4.7265625" style="3" bestFit="1" customWidth="1"/>
    <col min="11316" max="11316" width="9.26953125" style="3" bestFit="1" customWidth="1"/>
    <col min="11317" max="11321" width="4.7265625" style="3" bestFit="1" customWidth="1"/>
    <col min="11322" max="11322" width="8.1796875" style="3" bestFit="1" customWidth="1"/>
    <col min="11323" max="11323" width="6.7265625" style="3" bestFit="1" customWidth="1"/>
    <col min="11324" max="11325" width="4.7265625" style="3" bestFit="1" customWidth="1"/>
    <col min="11326" max="11326" width="8.1796875" style="3" bestFit="1" customWidth="1"/>
    <col min="11327" max="11327" width="13.816406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7265625" style="3" bestFit="1" customWidth="1"/>
    <col min="11524" max="11524" width="6.7265625" style="3" bestFit="1" customWidth="1"/>
    <col min="11525" max="11527" width="4.7265625" style="3" bestFit="1" customWidth="1"/>
    <col min="11528" max="11528" width="8.1796875" style="3" bestFit="1" customWidth="1"/>
    <col min="11529" max="11529" width="9.26953125" style="3" bestFit="1" customWidth="1"/>
    <col min="11530" max="11530" width="8.1796875" style="3" bestFit="1" customWidth="1"/>
    <col min="11531" max="11531" width="4.7265625" style="3" bestFit="1" customWidth="1"/>
    <col min="11532" max="11532" width="8.1796875" style="3" bestFit="1" customWidth="1"/>
    <col min="11533" max="11537" width="4.7265625" style="3" bestFit="1" customWidth="1"/>
    <col min="11538" max="11539" width="8.1796875" style="3" bestFit="1" customWidth="1"/>
    <col min="11540" max="11540" width="6.7265625" style="3" bestFit="1" customWidth="1"/>
    <col min="11541" max="11541" width="4.7265625" style="3" bestFit="1" customWidth="1"/>
    <col min="11542" max="11542" width="6.7265625" style="3" bestFit="1" customWidth="1"/>
    <col min="11543" max="11547" width="4.7265625" style="3" bestFit="1" customWidth="1"/>
    <col min="11548" max="11549" width="6.7265625" style="3" bestFit="1" customWidth="1"/>
    <col min="11550" max="11551" width="4.7265625" style="3" bestFit="1" customWidth="1"/>
    <col min="11552" max="11552" width="8.1796875" style="3" bestFit="1" customWidth="1"/>
    <col min="11553" max="11557" width="4.7265625" style="3" bestFit="1" customWidth="1"/>
    <col min="11558" max="11559" width="5.7265625" style="3" bestFit="1" customWidth="1"/>
    <col min="11560" max="11561" width="4.7265625" style="3" bestFit="1" customWidth="1"/>
    <col min="11562" max="11562" width="6.7265625" style="3" bestFit="1" customWidth="1"/>
    <col min="11563" max="11567" width="4.7265625" style="3" bestFit="1" customWidth="1"/>
    <col min="11568" max="11568" width="9.26953125" style="3" bestFit="1" customWidth="1"/>
    <col min="11569" max="11569" width="8.1796875" style="3" bestFit="1" customWidth="1"/>
    <col min="11570" max="11571" width="4.7265625" style="3" bestFit="1" customWidth="1"/>
    <col min="11572" max="11572" width="9.26953125" style="3" bestFit="1" customWidth="1"/>
    <col min="11573" max="11577" width="4.7265625" style="3" bestFit="1" customWidth="1"/>
    <col min="11578" max="11578" width="8.1796875" style="3" bestFit="1" customWidth="1"/>
    <col min="11579" max="11579" width="6.7265625" style="3" bestFit="1" customWidth="1"/>
    <col min="11580" max="11581" width="4.7265625" style="3" bestFit="1" customWidth="1"/>
    <col min="11582" max="11582" width="8.1796875" style="3" bestFit="1" customWidth="1"/>
    <col min="11583" max="11583" width="13.816406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7265625" style="3" bestFit="1" customWidth="1"/>
    <col min="11780" max="11780" width="6.7265625" style="3" bestFit="1" customWidth="1"/>
    <col min="11781" max="11783" width="4.7265625" style="3" bestFit="1" customWidth="1"/>
    <col min="11784" max="11784" width="8.1796875" style="3" bestFit="1" customWidth="1"/>
    <col min="11785" max="11785" width="9.26953125" style="3" bestFit="1" customWidth="1"/>
    <col min="11786" max="11786" width="8.1796875" style="3" bestFit="1" customWidth="1"/>
    <col min="11787" max="11787" width="4.7265625" style="3" bestFit="1" customWidth="1"/>
    <col min="11788" max="11788" width="8.1796875" style="3" bestFit="1" customWidth="1"/>
    <col min="11789" max="11793" width="4.7265625" style="3" bestFit="1" customWidth="1"/>
    <col min="11794" max="11795" width="8.1796875" style="3" bestFit="1" customWidth="1"/>
    <col min="11796" max="11796" width="6.7265625" style="3" bestFit="1" customWidth="1"/>
    <col min="11797" max="11797" width="4.7265625" style="3" bestFit="1" customWidth="1"/>
    <col min="11798" max="11798" width="6.7265625" style="3" bestFit="1" customWidth="1"/>
    <col min="11799" max="11803" width="4.7265625" style="3" bestFit="1" customWidth="1"/>
    <col min="11804" max="11805" width="6.7265625" style="3" bestFit="1" customWidth="1"/>
    <col min="11806" max="11807" width="4.7265625" style="3" bestFit="1" customWidth="1"/>
    <col min="11808" max="11808" width="8.1796875" style="3" bestFit="1" customWidth="1"/>
    <col min="11809" max="11813" width="4.7265625" style="3" bestFit="1" customWidth="1"/>
    <col min="11814" max="11815" width="5.7265625" style="3" bestFit="1" customWidth="1"/>
    <col min="11816" max="11817" width="4.7265625" style="3" bestFit="1" customWidth="1"/>
    <col min="11818" max="11818" width="6.7265625" style="3" bestFit="1" customWidth="1"/>
    <col min="11819" max="11823" width="4.7265625" style="3" bestFit="1" customWidth="1"/>
    <col min="11824" max="11824" width="9.26953125" style="3" bestFit="1" customWidth="1"/>
    <col min="11825" max="11825" width="8.1796875" style="3" bestFit="1" customWidth="1"/>
    <col min="11826" max="11827" width="4.7265625" style="3" bestFit="1" customWidth="1"/>
    <col min="11828" max="11828" width="9.26953125" style="3" bestFit="1" customWidth="1"/>
    <col min="11829" max="11833" width="4.7265625" style="3" bestFit="1" customWidth="1"/>
    <col min="11834" max="11834" width="8.1796875" style="3" bestFit="1" customWidth="1"/>
    <col min="11835" max="11835" width="6.7265625" style="3" bestFit="1" customWidth="1"/>
    <col min="11836" max="11837" width="4.7265625" style="3" bestFit="1" customWidth="1"/>
    <col min="11838" max="11838" width="8.1796875" style="3" bestFit="1" customWidth="1"/>
    <col min="11839" max="11839" width="13.816406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7265625" style="3" bestFit="1" customWidth="1"/>
    <col min="12036" max="12036" width="6.7265625" style="3" bestFit="1" customWidth="1"/>
    <col min="12037" max="12039" width="4.7265625" style="3" bestFit="1" customWidth="1"/>
    <col min="12040" max="12040" width="8.1796875" style="3" bestFit="1" customWidth="1"/>
    <col min="12041" max="12041" width="9.26953125" style="3" bestFit="1" customWidth="1"/>
    <col min="12042" max="12042" width="8.1796875" style="3" bestFit="1" customWidth="1"/>
    <col min="12043" max="12043" width="4.7265625" style="3" bestFit="1" customWidth="1"/>
    <col min="12044" max="12044" width="8.1796875" style="3" bestFit="1" customWidth="1"/>
    <col min="12045" max="12049" width="4.7265625" style="3" bestFit="1" customWidth="1"/>
    <col min="12050" max="12051" width="8.1796875" style="3" bestFit="1" customWidth="1"/>
    <col min="12052" max="12052" width="6.7265625" style="3" bestFit="1" customWidth="1"/>
    <col min="12053" max="12053" width="4.7265625" style="3" bestFit="1" customWidth="1"/>
    <col min="12054" max="12054" width="6.7265625" style="3" bestFit="1" customWidth="1"/>
    <col min="12055" max="12059" width="4.7265625" style="3" bestFit="1" customWidth="1"/>
    <col min="12060" max="12061" width="6.7265625" style="3" bestFit="1" customWidth="1"/>
    <col min="12062" max="12063" width="4.7265625" style="3" bestFit="1" customWidth="1"/>
    <col min="12064" max="12064" width="8.1796875" style="3" bestFit="1" customWidth="1"/>
    <col min="12065" max="12069" width="4.7265625" style="3" bestFit="1" customWidth="1"/>
    <col min="12070" max="12071" width="5.7265625" style="3" bestFit="1" customWidth="1"/>
    <col min="12072" max="12073" width="4.7265625" style="3" bestFit="1" customWidth="1"/>
    <col min="12074" max="12074" width="6.7265625" style="3" bestFit="1" customWidth="1"/>
    <col min="12075" max="12079" width="4.7265625" style="3" bestFit="1" customWidth="1"/>
    <col min="12080" max="12080" width="9.26953125" style="3" bestFit="1" customWidth="1"/>
    <col min="12081" max="12081" width="8.1796875" style="3" bestFit="1" customWidth="1"/>
    <col min="12082" max="12083" width="4.7265625" style="3" bestFit="1" customWidth="1"/>
    <col min="12084" max="12084" width="9.26953125" style="3" bestFit="1" customWidth="1"/>
    <col min="12085" max="12089" width="4.7265625" style="3" bestFit="1" customWidth="1"/>
    <col min="12090" max="12090" width="8.1796875" style="3" bestFit="1" customWidth="1"/>
    <col min="12091" max="12091" width="6.7265625" style="3" bestFit="1" customWidth="1"/>
    <col min="12092" max="12093" width="4.7265625" style="3" bestFit="1" customWidth="1"/>
    <col min="12094" max="12094" width="8.1796875" style="3" bestFit="1" customWidth="1"/>
    <col min="12095" max="12095" width="13.816406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7265625" style="3" bestFit="1" customWidth="1"/>
    <col min="12292" max="12292" width="6.7265625" style="3" bestFit="1" customWidth="1"/>
    <col min="12293" max="12295" width="4.7265625" style="3" bestFit="1" customWidth="1"/>
    <col min="12296" max="12296" width="8.1796875" style="3" bestFit="1" customWidth="1"/>
    <col min="12297" max="12297" width="9.26953125" style="3" bestFit="1" customWidth="1"/>
    <col min="12298" max="12298" width="8.1796875" style="3" bestFit="1" customWidth="1"/>
    <col min="12299" max="12299" width="4.7265625" style="3" bestFit="1" customWidth="1"/>
    <col min="12300" max="12300" width="8.1796875" style="3" bestFit="1" customWidth="1"/>
    <col min="12301" max="12305" width="4.7265625" style="3" bestFit="1" customWidth="1"/>
    <col min="12306" max="12307" width="8.1796875" style="3" bestFit="1" customWidth="1"/>
    <col min="12308" max="12308" width="6.7265625" style="3" bestFit="1" customWidth="1"/>
    <col min="12309" max="12309" width="4.7265625" style="3" bestFit="1" customWidth="1"/>
    <col min="12310" max="12310" width="6.7265625" style="3" bestFit="1" customWidth="1"/>
    <col min="12311" max="12315" width="4.7265625" style="3" bestFit="1" customWidth="1"/>
    <col min="12316" max="12317" width="6.7265625" style="3" bestFit="1" customWidth="1"/>
    <col min="12318" max="12319" width="4.7265625" style="3" bestFit="1" customWidth="1"/>
    <col min="12320" max="12320" width="8.1796875" style="3" bestFit="1" customWidth="1"/>
    <col min="12321" max="12325" width="4.7265625" style="3" bestFit="1" customWidth="1"/>
    <col min="12326" max="12327" width="5.7265625" style="3" bestFit="1" customWidth="1"/>
    <col min="12328" max="12329" width="4.7265625" style="3" bestFit="1" customWidth="1"/>
    <col min="12330" max="12330" width="6.7265625" style="3" bestFit="1" customWidth="1"/>
    <col min="12331" max="12335" width="4.7265625" style="3" bestFit="1" customWidth="1"/>
    <col min="12336" max="12336" width="9.26953125" style="3" bestFit="1" customWidth="1"/>
    <col min="12337" max="12337" width="8.1796875" style="3" bestFit="1" customWidth="1"/>
    <col min="12338" max="12339" width="4.7265625" style="3" bestFit="1" customWidth="1"/>
    <col min="12340" max="12340" width="9.26953125" style="3" bestFit="1" customWidth="1"/>
    <col min="12341" max="12345" width="4.7265625" style="3" bestFit="1" customWidth="1"/>
    <col min="12346" max="12346" width="8.1796875" style="3" bestFit="1" customWidth="1"/>
    <col min="12347" max="12347" width="6.7265625" style="3" bestFit="1" customWidth="1"/>
    <col min="12348" max="12349" width="4.7265625" style="3" bestFit="1" customWidth="1"/>
    <col min="12350" max="12350" width="8.1796875" style="3" bestFit="1" customWidth="1"/>
    <col min="12351" max="12351" width="13.816406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7265625" style="3" bestFit="1" customWidth="1"/>
    <col min="12548" max="12548" width="6.7265625" style="3" bestFit="1" customWidth="1"/>
    <col min="12549" max="12551" width="4.7265625" style="3" bestFit="1" customWidth="1"/>
    <col min="12552" max="12552" width="8.1796875" style="3" bestFit="1" customWidth="1"/>
    <col min="12553" max="12553" width="9.26953125" style="3" bestFit="1" customWidth="1"/>
    <col min="12554" max="12554" width="8.1796875" style="3" bestFit="1" customWidth="1"/>
    <col min="12555" max="12555" width="4.7265625" style="3" bestFit="1" customWidth="1"/>
    <col min="12556" max="12556" width="8.1796875" style="3" bestFit="1" customWidth="1"/>
    <col min="12557" max="12561" width="4.7265625" style="3" bestFit="1" customWidth="1"/>
    <col min="12562" max="12563" width="8.1796875" style="3" bestFit="1" customWidth="1"/>
    <col min="12564" max="12564" width="6.7265625" style="3" bestFit="1" customWidth="1"/>
    <col min="12565" max="12565" width="4.7265625" style="3" bestFit="1" customWidth="1"/>
    <col min="12566" max="12566" width="6.7265625" style="3" bestFit="1" customWidth="1"/>
    <col min="12567" max="12571" width="4.7265625" style="3" bestFit="1" customWidth="1"/>
    <col min="12572" max="12573" width="6.7265625" style="3" bestFit="1" customWidth="1"/>
    <col min="12574" max="12575" width="4.7265625" style="3" bestFit="1" customWidth="1"/>
    <col min="12576" max="12576" width="8.1796875" style="3" bestFit="1" customWidth="1"/>
    <col min="12577" max="12581" width="4.7265625" style="3" bestFit="1" customWidth="1"/>
    <col min="12582" max="12583" width="5.7265625" style="3" bestFit="1" customWidth="1"/>
    <col min="12584" max="12585" width="4.7265625" style="3" bestFit="1" customWidth="1"/>
    <col min="12586" max="12586" width="6.7265625" style="3" bestFit="1" customWidth="1"/>
    <col min="12587" max="12591" width="4.7265625" style="3" bestFit="1" customWidth="1"/>
    <col min="12592" max="12592" width="9.26953125" style="3" bestFit="1" customWidth="1"/>
    <col min="12593" max="12593" width="8.1796875" style="3" bestFit="1" customWidth="1"/>
    <col min="12594" max="12595" width="4.7265625" style="3" bestFit="1" customWidth="1"/>
    <col min="12596" max="12596" width="9.26953125" style="3" bestFit="1" customWidth="1"/>
    <col min="12597" max="12601" width="4.7265625" style="3" bestFit="1" customWidth="1"/>
    <col min="12602" max="12602" width="8.1796875" style="3" bestFit="1" customWidth="1"/>
    <col min="12603" max="12603" width="6.7265625" style="3" bestFit="1" customWidth="1"/>
    <col min="12604" max="12605" width="4.7265625" style="3" bestFit="1" customWidth="1"/>
    <col min="12606" max="12606" width="8.1796875" style="3" bestFit="1" customWidth="1"/>
    <col min="12607" max="12607" width="13.816406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7265625" style="3" bestFit="1" customWidth="1"/>
    <col min="12804" max="12804" width="6.7265625" style="3" bestFit="1" customWidth="1"/>
    <col min="12805" max="12807" width="4.7265625" style="3" bestFit="1" customWidth="1"/>
    <col min="12808" max="12808" width="8.1796875" style="3" bestFit="1" customWidth="1"/>
    <col min="12809" max="12809" width="9.26953125" style="3" bestFit="1" customWidth="1"/>
    <col min="12810" max="12810" width="8.1796875" style="3" bestFit="1" customWidth="1"/>
    <col min="12811" max="12811" width="4.7265625" style="3" bestFit="1" customWidth="1"/>
    <col min="12812" max="12812" width="8.1796875" style="3" bestFit="1" customWidth="1"/>
    <col min="12813" max="12817" width="4.7265625" style="3" bestFit="1" customWidth="1"/>
    <col min="12818" max="12819" width="8.1796875" style="3" bestFit="1" customWidth="1"/>
    <col min="12820" max="12820" width="6.7265625" style="3" bestFit="1" customWidth="1"/>
    <col min="12821" max="12821" width="4.7265625" style="3" bestFit="1" customWidth="1"/>
    <col min="12822" max="12822" width="6.7265625" style="3" bestFit="1" customWidth="1"/>
    <col min="12823" max="12827" width="4.7265625" style="3" bestFit="1" customWidth="1"/>
    <col min="12828" max="12829" width="6.7265625" style="3" bestFit="1" customWidth="1"/>
    <col min="12830" max="12831" width="4.7265625" style="3" bestFit="1" customWidth="1"/>
    <col min="12832" max="12832" width="8.1796875" style="3" bestFit="1" customWidth="1"/>
    <col min="12833" max="12837" width="4.7265625" style="3" bestFit="1" customWidth="1"/>
    <col min="12838" max="12839" width="5.7265625" style="3" bestFit="1" customWidth="1"/>
    <col min="12840" max="12841" width="4.7265625" style="3" bestFit="1" customWidth="1"/>
    <col min="12842" max="12842" width="6.7265625" style="3" bestFit="1" customWidth="1"/>
    <col min="12843" max="12847" width="4.7265625" style="3" bestFit="1" customWidth="1"/>
    <col min="12848" max="12848" width="9.26953125" style="3" bestFit="1" customWidth="1"/>
    <col min="12849" max="12849" width="8.1796875" style="3" bestFit="1" customWidth="1"/>
    <col min="12850" max="12851" width="4.7265625" style="3" bestFit="1" customWidth="1"/>
    <col min="12852" max="12852" width="9.26953125" style="3" bestFit="1" customWidth="1"/>
    <col min="12853" max="12857" width="4.7265625" style="3" bestFit="1" customWidth="1"/>
    <col min="12858" max="12858" width="8.1796875" style="3" bestFit="1" customWidth="1"/>
    <col min="12859" max="12859" width="6.7265625" style="3" bestFit="1" customWidth="1"/>
    <col min="12860" max="12861" width="4.7265625" style="3" bestFit="1" customWidth="1"/>
    <col min="12862" max="12862" width="8.1796875" style="3" bestFit="1" customWidth="1"/>
    <col min="12863" max="12863" width="13.816406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7265625" style="3" bestFit="1" customWidth="1"/>
    <col min="13060" max="13060" width="6.7265625" style="3" bestFit="1" customWidth="1"/>
    <col min="13061" max="13063" width="4.7265625" style="3" bestFit="1" customWidth="1"/>
    <col min="13064" max="13064" width="8.1796875" style="3" bestFit="1" customWidth="1"/>
    <col min="13065" max="13065" width="9.26953125" style="3" bestFit="1" customWidth="1"/>
    <col min="13066" max="13066" width="8.1796875" style="3" bestFit="1" customWidth="1"/>
    <col min="13067" max="13067" width="4.7265625" style="3" bestFit="1" customWidth="1"/>
    <col min="13068" max="13068" width="8.1796875" style="3" bestFit="1" customWidth="1"/>
    <col min="13069" max="13073" width="4.7265625" style="3" bestFit="1" customWidth="1"/>
    <col min="13074" max="13075" width="8.1796875" style="3" bestFit="1" customWidth="1"/>
    <col min="13076" max="13076" width="6.7265625" style="3" bestFit="1" customWidth="1"/>
    <col min="13077" max="13077" width="4.7265625" style="3" bestFit="1" customWidth="1"/>
    <col min="13078" max="13078" width="6.7265625" style="3" bestFit="1" customWidth="1"/>
    <col min="13079" max="13083" width="4.7265625" style="3" bestFit="1" customWidth="1"/>
    <col min="13084" max="13085" width="6.7265625" style="3" bestFit="1" customWidth="1"/>
    <col min="13086" max="13087" width="4.7265625" style="3" bestFit="1" customWidth="1"/>
    <col min="13088" max="13088" width="8.1796875" style="3" bestFit="1" customWidth="1"/>
    <col min="13089" max="13093" width="4.7265625" style="3" bestFit="1" customWidth="1"/>
    <col min="13094" max="13095" width="5.7265625" style="3" bestFit="1" customWidth="1"/>
    <col min="13096" max="13097" width="4.7265625" style="3" bestFit="1" customWidth="1"/>
    <col min="13098" max="13098" width="6.7265625" style="3" bestFit="1" customWidth="1"/>
    <col min="13099" max="13103" width="4.7265625" style="3" bestFit="1" customWidth="1"/>
    <col min="13104" max="13104" width="9.26953125" style="3" bestFit="1" customWidth="1"/>
    <col min="13105" max="13105" width="8.1796875" style="3" bestFit="1" customWidth="1"/>
    <col min="13106" max="13107" width="4.7265625" style="3" bestFit="1" customWidth="1"/>
    <col min="13108" max="13108" width="9.26953125" style="3" bestFit="1" customWidth="1"/>
    <col min="13109" max="13113" width="4.7265625" style="3" bestFit="1" customWidth="1"/>
    <col min="13114" max="13114" width="8.1796875" style="3" bestFit="1" customWidth="1"/>
    <col min="13115" max="13115" width="6.7265625" style="3" bestFit="1" customWidth="1"/>
    <col min="13116" max="13117" width="4.7265625" style="3" bestFit="1" customWidth="1"/>
    <col min="13118" max="13118" width="8.1796875" style="3" bestFit="1" customWidth="1"/>
    <col min="13119" max="13119" width="13.816406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7265625" style="3" bestFit="1" customWidth="1"/>
    <col min="13316" max="13316" width="6.7265625" style="3" bestFit="1" customWidth="1"/>
    <col min="13317" max="13319" width="4.7265625" style="3" bestFit="1" customWidth="1"/>
    <col min="13320" max="13320" width="8.1796875" style="3" bestFit="1" customWidth="1"/>
    <col min="13321" max="13321" width="9.26953125" style="3" bestFit="1" customWidth="1"/>
    <col min="13322" max="13322" width="8.1796875" style="3" bestFit="1" customWidth="1"/>
    <col min="13323" max="13323" width="4.7265625" style="3" bestFit="1" customWidth="1"/>
    <col min="13324" max="13324" width="8.1796875" style="3" bestFit="1" customWidth="1"/>
    <col min="13325" max="13329" width="4.7265625" style="3" bestFit="1" customWidth="1"/>
    <col min="13330" max="13331" width="8.1796875" style="3" bestFit="1" customWidth="1"/>
    <col min="13332" max="13332" width="6.7265625" style="3" bestFit="1" customWidth="1"/>
    <col min="13333" max="13333" width="4.7265625" style="3" bestFit="1" customWidth="1"/>
    <col min="13334" max="13334" width="6.7265625" style="3" bestFit="1" customWidth="1"/>
    <col min="13335" max="13339" width="4.7265625" style="3" bestFit="1" customWidth="1"/>
    <col min="13340" max="13341" width="6.7265625" style="3" bestFit="1" customWidth="1"/>
    <col min="13342" max="13343" width="4.7265625" style="3" bestFit="1" customWidth="1"/>
    <col min="13344" max="13344" width="8.1796875" style="3" bestFit="1" customWidth="1"/>
    <col min="13345" max="13349" width="4.7265625" style="3" bestFit="1" customWidth="1"/>
    <col min="13350" max="13351" width="5.7265625" style="3" bestFit="1" customWidth="1"/>
    <col min="13352" max="13353" width="4.7265625" style="3" bestFit="1" customWidth="1"/>
    <col min="13354" max="13354" width="6.7265625" style="3" bestFit="1" customWidth="1"/>
    <col min="13355" max="13359" width="4.7265625" style="3" bestFit="1" customWidth="1"/>
    <col min="13360" max="13360" width="9.26953125" style="3" bestFit="1" customWidth="1"/>
    <col min="13361" max="13361" width="8.1796875" style="3" bestFit="1" customWidth="1"/>
    <col min="13362" max="13363" width="4.7265625" style="3" bestFit="1" customWidth="1"/>
    <col min="13364" max="13364" width="9.26953125" style="3" bestFit="1" customWidth="1"/>
    <col min="13365" max="13369" width="4.7265625" style="3" bestFit="1" customWidth="1"/>
    <col min="13370" max="13370" width="8.1796875" style="3" bestFit="1" customWidth="1"/>
    <col min="13371" max="13371" width="6.7265625" style="3" bestFit="1" customWidth="1"/>
    <col min="13372" max="13373" width="4.7265625" style="3" bestFit="1" customWidth="1"/>
    <col min="13374" max="13374" width="8.1796875" style="3" bestFit="1" customWidth="1"/>
    <col min="13375" max="13375" width="13.816406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7265625" style="3" bestFit="1" customWidth="1"/>
    <col min="13572" max="13572" width="6.7265625" style="3" bestFit="1" customWidth="1"/>
    <col min="13573" max="13575" width="4.7265625" style="3" bestFit="1" customWidth="1"/>
    <col min="13576" max="13576" width="8.1796875" style="3" bestFit="1" customWidth="1"/>
    <col min="13577" max="13577" width="9.26953125" style="3" bestFit="1" customWidth="1"/>
    <col min="13578" max="13578" width="8.1796875" style="3" bestFit="1" customWidth="1"/>
    <col min="13579" max="13579" width="4.7265625" style="3" bestFit="1" customWidth="1"/>
    <col min="13580" max="13580" width="8.1796875" style="3" bestFit="1" customWidth="1"/>
    <col min="13581" max="13585" width="4.7265625" style="3" bestFit="1" customWidth="1"/>
    <col min="13586" max="13587" width="8.1796875" style="3" bestFit="1" customWidth="1"/>
    <col min="13588" max="13588" width="6.7265625" style="3" bestFit="1" customWidth="1"/>
    <col min="13589" max="13589" width="4.7265625" style="3" bestFit="1" customWidth="1"/>
    <col min="13590" max="13590" width="6.7265625" style="3" bestFit="1" customWidth="1"/>
    <col min="13591" max="13595" width="4.7265625" style="3" bestFit="1" customWidth="1"/>
    <col min="13596" max="13597" width="6.7265625" style="3" bestFit="1" customWidth="1"/>
    <col min="13598" max="13599" width="4.7265625" style="3" bestFit="1" customWidth="1"/>
    <col min="13600" max="13600" width="8.1796875" style="3" bestFit="1" customWidth="1"/>
    <col min="13601" max="13605" width="4.7265625" style="3" bestFit="1" customWidth="1"/>
    <col min="13606" max="13607" width="5.7265625" style="3" bestFit="1" customWidth="1"/>
    <col min="13608" max="13609" width="4.7265625" style="3" bestFit="1" customWidth="1"/>
    <col min="13610" max="13610" width="6.7265625" style="3" bestFit="1" customWidth="1"/>
    <col min="13611" max="13615" width="4.7265625" style="3" bestFit="1" customWidth="1"/>
    <col min="13616" max="13616" width="9.26953125" style="3" bestFit="1" customWidth="1"/>
    <col min="13617" max="13617" width="8.1796875" style="3" bestFit="1" customWidth="1"/>
    <col min="13618" max="13619" width="4.7265625" style="3" bestFit="1" customWidth="1"/>
    <col min="13620" max="13620" width="9.26953125" style="3" bestFit="1" customWidth="1"/>
    <col min="13621" max="13625" width="4.7265625" style="3" bestFit="1" customWidth="1"/>
    <col min="13626" max="13626" width="8.1796875" style="3" bestFit="1" customWidth="1"/>
    <col min="13627" max="13627" width="6.7265625" style="3" bestFit="1" customWidth="1"/>
    <col min="13628" max="13629" width="4.7265625" style="3" bestFit="1" customWidth="1"/>
    <col min="13630" max="13630" width="8.1796875" style="3" bestFit="1" customWidth="1"/>
    <col min="13631" max="13631" width="13.816406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7265625" style="3" bestFit="1" customWidth="1"/>
    <col min="13828" max="13828" width="6.7265625" style="3" bestFit="1" customWidth="1"/>
    <col min="13829" max="13831" width="4.7265625" style="3" bestFit="1" customWidth="1"/>
    <col min="13832" max="13832" width="8.1796875" style="3" bestFit="1" customWidth="1"/>
    <col min="13833" max="13833" width="9.26953125" style="3" bestFit="1" customWidth="1"/>
    <col min="13834" max="13834" width="8.1796875" style="3" bestFit="1" customWidth="1"/>
    <col min="13835" max="13835" width="4.7265625" style="3" bestFit="1" customWidth="1"/>
    <col min="13836" max="13836" width="8.1796875" style="3" bestFit="1" customWidth="1"/>
    <col min="13837" max="13841" width="4.7265625" style="3" bestFit="1" customWidth="1"/>
    <col min="13842" max="13843" width="8.1796875" style="3" bestFit="1" customWidth="1"/>
    <col min="13844" max="13844" width="6.7265625" style="3" bestFit="1" customWidth="1"/>
    <col min="13845" max="13845" width="4.7265625" style="3" bestFit="1" customWidth="1"/>
    <col min="13846" max="13846" width="6.7265625" style="3" bestFit="1" customWidth="1"/>
    <col min="13847" max="13851" width="4.7265625" style="3" bestFit="1" customWidth="1"/>
    <col min="13852" max="13853" width="6.7265625" style="3" bestFit="1" customWidth="1"/>
    <col min="13854" max="13855" width="4.7265625" style="3" bestFit="1" customWidth="1"/>
    <col min="13856" max="13856" width="8.1796875" style="3" bestFit="1" customWidth="1"/>
    <col min="13857" max="13861" width="4.7265625" style="3" bestFit="1" customWidth="1"/>
    <col min="13862" max="13863" width="5.7265625" style="3" bestFit="1" customWidth="1"/>
    <col min="13864" max="13865" width="4.7265625" style="3" bestFit="1" customWidth="1"/>
    <col min="13866" max="13866" width="6.7265625" style="3" bestFit="1" customWidth="1"/>
    <col min="13867" max="13871" width="4.7265625" style="3" bestFit="1" customWidth="1"/>
    <col min="13872" max="13872" width="9.26953125" style="3" bestFit="1" customWidth="1"/>
    <col min="13873" max="13873" width="8.1796875" style="3" bestFit="1" customWidth="1"/>
    <col min="13874" max="13875" width="4.7265625" style="3" bestFit="1" customWidth="1"/>
    <col min="13876" max="13876" width="9.26953125" style="3" bestFit="1" customWidth="1"/>
    <col min="13877" max="13881" width="4.7265625" style="3" bestFit="1" customWidth="1"/>
    <col min="13882" max="13882" width="8.1796875" style="3" bestFit="1" customWidth="1"/>
    <col min="13883" max="13883" width="6.7265625" style="3" bestFit="1" customWidth="1"/>
    <col min="13884" max="13885" width="4.7265625" style="3" bestFit="1" customWidth="1"/>
    <col min="13886" max="13886" width="8.1796875" style="3" bestFit="1" customWidth="1"/>
    <col min="13887" max="13887" width="13.816406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7265625" style="3" bestFit="1" customWidth="1"/>
    <col min="14084" max="14084" width="6.7265625" style="3" bestFit="1" customWidth="1"/>
    <col min="14085" max="14087" width="4.7265625" style="3" bestFit="1" customWidth="1"/>
    <col min="14088" max="14088" width="8.1796875" style="3" bestFit="1" customWidth="1"/>
    <col min="14089" max="14089" width="9.26953125" style="3" bestFit="1" customWidth="1"/>
    <col min="14090" max="14090" width="8.1796875" style="3" bestFit="1" customWidth="1"/>
    <col min="14091" max="14091" width="4.7265625" style="3" bestFit="1" customWidth="1"/>
    <col min="14092" max="14092" width="8.1796875" style="3" bestFit="1" customWidth="1"/>
    <col min="14093" max="14097" width="4.7265625" style="3" bestFit="1" customWidth="1"/>
    <col min="14098" max="14099" width="8.1796875" style="3" bestFit="1" customWidth="1"/>
    <col min="14100" max="14100" width="6.7265625" style="3" bestFit="1" customWidth="1"/>
    <col min="14101" max="14101" width="4.7265625" style="3" bestFit="1" customWidth="1"/>
    <col min="14102" max="14102" width="6.7265625" style="3" bestFit="1" customWidth="1"/>
    <col min="14103" max="14107" width="4.7265625" style="3" bestFit="1" customWidth="1"/>
    <col min="14108" max="14109" width="6.7265625" style="3" bestFit="1" customWidth="1"/>
    <col min="14110" max="14111" width="4.7265625" style="3" bestFit="1" customWidth="1"/>
    <col min="14112" max="14112" width="8.1796875" style="3" bestFit="1" customWidth="1"/>
    <col min="14113" max="14117" width="4.7265625" style="3" bestFit="1" customWidth="1"/>
    <col min="14118" max="14119" width="5.7265625" style="3" bestFit="1" customWidth="1"/>
    <col min="14120" max="14121" width="4.7265625" style="3" bestFit="1" customWidth="1"/>
    <col min="14122" max="14122" width="6.7265625" style="3" bestFit="1" customWidth="1"/>
    <col min="14123" max="14127" width="4.7265625" style="3" bestFit="1" customWidth="1"/>
    <col min="14128" max="14128" width="9.26953125" style="3" bestFit="1" customWidth="1"/>
    <col min="14129" max="14129" width="8.1796875" style="3" bestFit="1" customWidth="1"/>
    <col min="14130" max="14131" width="4.7265625" style="3" bestFit="1" customWidth="1"/>
    <col min="14132" max="14132" width="9.26953125" style="3" bestFit="1" customWidth="1"/>
    <col min="14133" max="14137" width="4.7265625" style="3" bestFit="1" customWidth="1"/>
    <col min="14138" max="14138" width="8.1796875" style="3" bestFit="1" customWidth="1"/>
    <col min="14139" max="14139" width="6.7265625" style="3" bestFit="1" customWidth="1"/>
    <col min="14140" max="14141" width="4.7265625" style="3" bestFit="1" customWidth="1"/>
    <col min="14142" max="14142" width="8.1796875" style="3" bestFit="1" customWidth="1"/>
    <col min="14143" max="14143" width="13.816406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7265625" style="3" bestFit="1" customWidth="1"/>
    <col min="14340" max="14340" width="6.7265625" style="3" bestFit="1" customWidth="1"/>
    <col min="14341" max="14343" width="4.7265625" style="3" bestFit="1" customWidth="1"/>
    <col min="14344" max="14344" width="8.1796875" style="3" bestFit="1" customWidth="1"/>
    <col min="14345" max="14345" width="9.26953125" style="3" bestFit="1" customWidth="1"/>
    <col min="14346" max="14346" width="8.1796875" style="3" bestFit="1" customWidth="1"/>
    <col min="14347" max="14347" width="4.7265625" style="3" bestFit="1" customWidth="1"/>
    <col min="14348" max="14348" width="8.1796875" style="3" bestFit="1" customWidth="1"/>
    <col min="14349" max="14353" width="4.7265625" style="3" bestFit="1" customWidth="1"/>
    <col min="14354" max="14355" width="8.1796875" style="3" bestFit="1" customWidth="1"/>
    <col min="14356" max="14356" width="6.7265625" style="3" bestFit="1" customWidth="1"/>
    <col min="14357" max="14357" width="4.7265625" style="3" bestFit="1" customWidth="1"/>
    <col min="14358" max="14358" width="6.7265625" style="3" bestFit="1" customWidth="1"/>
    <col min="14359" max="14363" width="4.7265625" style="3" bestFit="1" customWidth="1"/>
    <col min="14364" max="14365" width="6.7265625" style="3" bestFit="1" customWidth="1"/>
    <col min="14366" max="14367" width="4.7265625" style="3" bestFit="1" customWidth="1"/>
    <col min="14368" max="14368" width="8.1796875" style="3" bestFit="1" customWidth="1"/>
    <col min="14369" max="14373" width="4.7265625" style="3" bestFit="1" customWidth="1"/>
    <col min="14374" max="14375" width="5.7265625" style="3" bestFit="1" customWidth="1"/>
    <col min="14376" max="14377" width="4.7265625" style="3" bestFit="1" customWidth="1"/>
    <col min="14378" max="14378" width="6.7265625" style="3" bestFit="1" customWidth="1"/>
    <col min="14379" max="14383" width="4.7265625" style="3" bestFit="1" customWidth="1"/>
    <col min="14384" max="14384" width="9.26953125" style="3" bestFit="1" customWidth="1"/>
    <col min="14385" max="14385" width="8.1796875" style="3" bestFit="1" customWidth="1"/>
    <col min="14386" max="14387" width="4.7265625" style="3" bestFit="1" customWidth="1"/>
    <col min="14388" max="14388" width="9.26953125" style="3" bestFit="1" customWidth="1"/>
    <col min="14389" max="14393" width="4.7265625" style="3" bestFit="1" customWidth="1"/>
    <col min="14394" max="14394" width="8.1796875" style="3" bestFit="1" customWidth="1"/>
    <col min="14395" max="14395" width="6.7265625" style="3" bestFit="1" customWidth="1"/>
    <col min="14396" max="14397" width="4.7265625" style="3" bestFit="1" customWidth="1"/>
    <col min="14398" max="14398" width="8.1796875" style="3" bestFit="1" customWidth="1"/>
    <col min="14399" max="14399" width="13.816406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7265625" style="3" bestFit="1" customWidth="1"/>
    <col min="14596" max="14596" width="6.7265625" style="3" bestFit="1" customWidth="1"/>
    <col min="14597" max="14599" width="4.7265625" style="3" bestFit="1" customWidth="1"/>
    <col min="14600" max="14600" width="8.1796875" style="3" bestFit="1" customWidth="1"/>
    <col min="14601" max="14601" width="9.26953125" style="3" bestFit="1" customWidth="1"/>
    <col min="14602" max="14602" width="8.1796875" style="3" bestFit="1" customWidth="1"/>
    <col min="14603" max="14603" width="4.7265625" style="3" bestFit="1" customWidth="1"/>
    <col min="14604" max="14604" width="8.1796875" style="3" bestFit="1" customWidth="1"/>
    <col min="14605" max="14609" width="4.7265625" style="3" bestFit="1" customWidth="1"/>
    <col min="14610" max="14611" width="8.1796875" style="3" bestFit="1" customWidth="1"/>
    <col min="14612" max="14612" width="6.7265625" style="3" bestFit="1" customWidth="1"/>
    <col min="14613" max="14613" width="4.7265625" style="3" bestFit="1" customWidth="1"/>
    <col min="14614" max="14614" width="6.7265625" style="3" bestFit="1" customWidth="1"/>
    <col min="14615" max="14619" width="4.7265625" style="3" bestFit="1" customWidth="1"/>
    <col min="14620" max="14621" width="6.7265625" style="3" bestFit="1" customWidth="1"/>
    <col min="14622" max="14623" width="4.7265625" style="3" bestFit="1" customWidth="1"/>
    <col min="14624" max="14624" width="8.1796875" style="3" bestFit="1" customWidth="1"/>
    <col min="14625" max="14629" width="4.7265625" style="3" bestFit="1" customWidth="1"/>
    <col min="14630" max="14631" width="5.7265625" style="3" bestFit="1" customWidth="1"/>
    <col min="14632" max="14633" width="4.7265625" style="3" bestFit="1" customWidth="1"/>
    <col min="14634" max="14634" width="6.7265625" style="3" bestFit="1" customWidth="1"/>
    <col min="14635" max="14639" width="4.7265625" style="3" bestFit="1" customWidth="1"/>
    <col min="14640" max="14640" width="9.26953125" style="3" bestFit="1" customWidth="1"/>
    <col min="14641" max="14641" width="8.1796875" style="3" bestFit="1" customWidth="1"/>
    <col min="14642" max="14643" width="4.7265625" style="3" bestFit="1" customWidth="1"/>
    <col min="14644" max="14644" width="9.26953125" style="3" bestFit="1" customWidth="1"/>
    <col min="14645" max="14649" width="4.7265625" style="3" bestFit="1" customWidth="1"/>
    <col min="14650" max="14650" width="8.1796875" style="3" bestFit="1" customWidth="1"/>
    <col min="14651" max="14651" width="6.7265625" style="3" bestFit="1" customWidth="1"/>
    <col min="14652" max="14653" width="4.7265625" style="3" bestFit="1" customWidth="1"/>
    <col min="14654" max="14654" width="8.1796875" style="3" bestFit="1" customWidth="1"/>
    <col min="14655" max="14655" width="13.816406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7265625" style="3" bestFit="1" customWidth="1"/>
    <col min="14852" max="14852" width="6.7265625" style="3" bestFit="1" customWidth="1"/>
    <col min="14853" max="14855" width="4.7265625" style="3" bestFit="1" customWidth="1"/>
    <col min="14856" max="14856" width="8.1796875" style="3" bestFit="1" customWidth="1"/>
    <col min="14857" max="14857" width="9.26953125" style="3" bestFit="1" customWidth="1"/>
    <col min="14858" max="14858" width="8.1796875" style="3" bestFit="1" customWidth="1"/>
    <col min="14859" max="14859" width="4.7265625" style="3" bestFit="1" customWidth="1"/>
    <col min="14860" max="14860" width="8.1796875" style="3" bestFit="1" customWidth="1"/>
    <col min="14861" max="14865" width="4.7265625" style="3" bestFit="1" customWidth="1"/>
    <col min="14866" max="14867" width="8.1796875" style="3" bestFit="1" customWidth="1"/>
    <col min="14868" max="14868" width="6.7265625" style="3" bestFit="1" customWidth="1"/>
    <col min="14869" max="14869" width="4.7265625" style="3" bestFit="1" customWidth="1"/>
    <col min="14870" max="14870" width="6.7265625" style="3" bestFit="1" customWidth="1"/>
    <col min="14871" max="14875" width="4.7265625" style="3" bestFit="1" customWidth="1"/>
    <col min="14876" max="14877" width="6.7265625" style="3" bestFit="1" customWidth="1"/>
    <col min="14878" max="14879" width="4.7265625" style="3" bestFit="1" customWidth="1"/>
    <col min="14880" max="14880" width="8.1796875" style="3" bestFit="1" customWidth="1"/>
    <col min="14881" max="14885" width="4.7265625" style="3" bestFit="1" customWidth="1"/>
    <col min="14886" max="14887" width="5.7265625" style="3" bestFit="1" customWidth="1"/>
    <col min="14888" max="14889" width="4.7265625" style="3" bestFit="1" customWidth="1"/>
    <col min="14890" max="14890" width="6.7265625" style="3" bestFit="1" customWidth="1"/>
    <col min="14891" max="14895" width="4.7265625" style="3" bestFit="1" customWidth="1"/>
    <col min="14896" max="14896" width="9.26953125" style="3" bestFit="1" customWidth="1"/>
    <col min="14897" max="14897" width="8.1796875" style="3" bestFit="1" customWidth="1"/>
    <col min="14898" max="14899" width="4.7265625" style="3" bestFit="1" customWidth="1"/>
    <col min="14900" max="14900" width="9.26953125" style="3" bestFit="1" customWidth="1"/>
    <col min="14901" max="14905" width="4.7265625" style="3" bestFit="1" customWidth="1"/>
    <col min="14906" max="14906" width="8.1796875" style="3" bestFit="1" customWidth="1"/>
    <col min="14907" max="14907" width="6.7265625" style="3" bestFit="1" customWidth="1"/>
    <col min="14908" max="14909" width="4.7265625" style="3" bestFit="1" customWidth="1"/>
    <col min="14910" max="14910" width="8.1796875" style="3" bestFit="1" customWidth="1"/>
    <col min="14911" max="14911" width="13.816406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7265625" style="3" bestFit="1" customWidth="1"/>
    <col min="15108" max="15108" width="6.7265625" style="3" bestFit="1" customWidth="1"/>
    <col min="15109" max="15111" width="4.7265625" style="3" bestFit="1" customWidth="1"/>
    <col min="15112" max="15112" width="8.1796875" style="3" bestFit="1" customWidth="1"/>
    <col min="15113" max="15113" width="9.26953125" style="3" bestFit="1" customWidth="1"/>
    <col min="15114" max="15114" width="8.1796875" style="3" bestFit="1" customWidth="1"/>
    <col min="15115" max="15115" width="4.7265625" style="3" bestFit="1" customWidth="1"/>
    <col min="15116" max="15116" width="8.1796875" style="3" bestFit="1" customWidth="1"/>
    <col min="15117" max="15121" width="4.7265625" style="3" bestFit="1" customWidth="1"/>
    <col min="15122" max="15123" width="8.1796875" style="3" bestFit="1" customWidth="1"/>
    <col min="15124" max="15124" width="6.7265625" style="3" bestFit="1" customWidth="1"/>
    <col min="15125" max="15125" width="4.7265625" style="3" bestFit="1" customWidth="1"/>
    <col min="15126" max="15126" width="6.7265625" style="3" bestFit="1" customWidth="1"/>
    <col min="15127" max="15131" width="4.7265625" style="3" bestFit="1" customWidth="1"/>
    <col min="15132" max="15133" width="6.7265625" style="3" bestFit="1" customWidth="1"/>
    <col min="15134" max="15135" width="4.7265625" style="3" bestFit="1" customWidth="1"/>
    <col min="15136" max="15136" width="8.1796875" style="3" bestFit="1" customWidth="1"/>
    <col min="15137" max="15141" width="4.7265625" style="3" bestFit="1" customWidth="1"/>
    <col min="15142" max="15143" width="5.7265625" style="3" bestFit="1" customWidth="1"/>
    <col min="15144" max="15145" width="4.7265625" style="3" bestFit="1" customWidth="1"/>
    <col min="15146" max="15146" width="6.7265625" style="3" bestFit="1" customWidth="1"/>
    <col min="15147" max="15151" width="4.7265625" style="3" bestFit="1" customWidth="1"/>
    <col min="15152" max="15152" width="9.26953125" style="3" bestFit="1" customWidth="1"/>
    <col min="15153" max="15153" width="8.1796875" style="3" bestFit="1" customWidth="1"/>
    <col min="15154" max="15155" width="4.7265625" style="3" bestFit="1" customWidth="1"/>
    <col min="15156" max="15156" width="9.26953125" style="3" bestFit="1" customWidth="1"/>
    <col min="15157" max="15161" width="4.7265625" style="3" bestFit="1" customWidth="1"/>
    <col min="15162" max="15162" width="8.1796875" style="3" bestFit="1" customWidth="1"/>
    <col min="15163" max="15163" width="6.7265625" style="3" bestFit="1" customWidth="1"/>
    <col min="15164" max="15165" width="4.7265625" style="3" bestFit="1" customWidth="1"/>
    <col min="15166" max="15166" width="8.1796875" style="3" bestFit="1" customWidth="1"/>
    <col min="15167" max="15167" width="13.816406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7265625" style="3" bestFit="1" customWidth="1"/>
    <col min="15364" max="15364" width="6.7265625" style="3" bestFit="1" customWidth="1"/>
    <col min="15365" max="15367" width="4.7265625" style="3" bestFit="1" customWidth="1"/>
    <col min="15368" max="15368" width="8.1796875" style="3" bestFit="1" customWidth="1"/>
    <col min="15369" max="15369" width="9.26953125" style="3" bestFit="1" customWidth="1"/>
    <col min="15370" max="15370" width="8.1796875" style="3" bestFit="1" customWidth="1"/>
    <col min="15371" max="15371" width="4.7265625" style="3" bestFit="1" customWidth="1"/>
    <col min="15372" max="15372" width="8.1796875" style="3" bestFit="1" customWidth="1"/>
    <col min="15373" max="15377" width="4.7265625" style="3" bestFit="1" customWidth="1"/>
    <col min="15378" max="15379" width="8.1796875" style="3" bestFit="1" customWidth="1"/>
    <col min="15380" max="15380" width="6.7265625" style="3" bestFit="1" customWidth="1"/>
    <col min="15381" max="15381" width="4.7265625" style="3" bestFit="1" customWidth="1"/>
    <col min="15382" max="15382" width="6.7265625" style="3" bestFit="1" customWidth="1"/>
    <col min="15383" max="15387" width="4.7265625" style="3" bestFit="1" customWidth="1"/>
    <col min="15388" max="15389" width="6.7265625" style="3" bestFit="1" customWidth="1"/>
    <col min="15390" max="15391" width="4.7265625" style="3" bestFit="1" customWidth="1"/>
    <col min="15392" max="15392" width="8.1796875" style="3" bestFit="1" customWidth="1"/>
    <col min="15393" max="15397" width="4.7265625" style="3" bestFit="1" customWidth="1"/>
    <col min="15398" max="15399" width="5.7265625" style="3" bestFit="1" customWidth="1"/>
    <col min="15400" max="15401" width="4.7265625" style="3" bestFit="1" customWidth="1"/>
    <col min="15402" max="15402" width="6.7265625" style="3" bestFit="1" customWidth="1"/>
    <col min="15403" max="15407" width="4.7265625" style="3" bestFit="1" customWidth="1"/>
    <col min="15408" max="15408" width="9.26953125" style="3" bestFit="1" customWidth="1"/>
    <col min="15409" max="15409" width="8.1796875" style="3" bestFit="1" customWidth="1"/>
    <col min="15410" max="15411" width="4.7265625" style="3" bestFit="1" customWidth="1"/>
    <col min="15412" max="15412" width="9.26953125" style="3" bestFit="1" customWidth="1"/>
    <col min="15413" max="15417" width="4.7265625" style="3" bestFit="1" customWidth="1"/>
    <col min="15418" max="15418" width="8.1796875" style="3" bestFit="1" customWidth="1"/>
    <col min="15419" max="15419" width="6.7265625" style="3" bestFit="1" customWidth="1"/>
    <col min="15420" max="15421" width="4.7265625" style="3" bestFit="1" customWidth="1"/>
    <col min="15422" max="15422" width="8.1796875" style="3" bestFit="1" customWidth="1"/>
    <col min="15423" max="15423" width="13.816406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7265625" style="3" bestFit="1" customWidth="1"/>
    <col min="15620" max="15620" width="6.7265625" style="3" bestFit="1" customWidth="1"/>
    <col min="15621" max="15623" width="4.7265625" style="3" bestFit="1" customWidth="1"/>
    <col min="15624" max="15624" width="8.1796875" style="3" bestFit="1" customWidth="1"/>
    <col min="15625" max="15625" width="9.26953125" style="3" bestFit="1" customWidth="1"/>
    <col min="15626" max="15626" width="8.1796875" style="3" bestFit="1" customWidth="1"/>
    <col min="15627" max="15627" width="4.7265625" style="3" bestFit="1" customWidth="1"/>
    <col min="15628" max="15628" width="8.1796875" style="3" bestFit="1" customWidth="1"/>
    <col min="15629" max="15633" width="4.7265625" style="3" bestFit="1" customWidth="1"/>
    <col min="15634" max="15635" width="8.1796875" style="3" bestFit="1" customWidth="1"/>
    <col min="15636" max="15636" width="6.7265625" style="3" bestFit="1" customWidth="1"/>
    <col min="15637" max="15637" width="4.7265625" style="3" bestFit="1" customWidth="1"/>
    <col min="15638" max="15638" width="6.7265625" style="3" bestFit="1" customWidth="1"/>
    <col min="15639" max="15643" width="4.7265625" style="3" bestFit="1" customWidth="1"/>
    <col min="15644" max="15645" width="6.7265625" style="3" bestFit="1" customWidth="1"/>
    <col min="15646" max="15647" width="4.7265625" style="3" bestFit="1" customWidth="1"/>
    <col min="15648" max="15648" width="8.1796875" style="3" bestFit="1" customWidth="1"/>
    <col min="15649" max="15653" width="4.7265625" style="3" bestFit="1" customWidth="1"/>
    <col min="15654" max="15655" width="5.7265625" style="3" bestFit="1" customWidth="1"/>
    <col min="15656" max="15657" width="4.7265625" style="3" bestFit="1" customWidth="1"/>
    <col min="15658" max="15658" width="6.7265625" style="3" bestFit="1" customWidth="1"/>
    <col min="15659" max="15663" width="4.7265625" style="3" bestFit="1" customWidth="1"/>
    <col min="15664" max="15664" width="9.26953125" style="3" bestFit="1" customWidth="1"/>
    <col min="15665" max="15665" width="8.1796875" style="3" bestFit="1" customWidth="1"/>
    <col min="15666" max="15667" width="4.7265625" style="3" bestFit="1" customWidth="1"/>
    <col min="15668" max="15668" width="9.26953125" style="3" bestFit="1" customWidth="1"/>
    <col min="15669" max="15673" width="4.7265625" style="3" bestFit="1" customWidth="1"/>
    <col min="15674" max="15674" width="8.1796875" style="3" bestFit="1" customWidth="1"/>
    <col min="15675" max="15675" width="6.7265625" style="3" bestFit="1" customWidth="1"/>
    <col min="15676" max="15677" width="4.7265625" style="3" bestFit="1" customWidth="1"/>
    <col min="15678" max="15678" width="8.1796875" style="3" bestFit="1" customWidth="1"/>
    <col min="15679" max="15679" width="13.816406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7265625" style="3" bestFit="1" customWidth="1"/>
    <col min="15876" max="15876" width="6.7265625" style="3" bestFit="1" customWidth="1"/>
    <col min="15877" max="15879" width="4.7265625" style="3" bestFit="1" customWidth="1"/>
    <col min="15880" max="15880" width="8.1796875" style="3" bestFit="1" customWidth="1"/>
    <col min="15881" max="15881" width="9.26953125" style="3" bestFit="1" customWidth="1"/>
    <col min="15882" max="15882" width="8.1796875" style="3" bestFit="1" customWidth="1"/>
    <col min="15883" max="15883" width="4.7265625" style="3" bestFit="1" customWidth="1"/>
    <col min="15884" max="15884" width="8.1796875" style="3" bestFit="1" customWidth="1"/>
    <col min="15885" max="15889" width="4.7265625" style="3" bestFit="1" customWidth="1"/>
    <col min="15890" max="15891" width="8.1796875" style="3" bestFit="1" customWidth="1"/>
    <col min="15892" max="15892" width="6.7265625" style="3" bestFit="1" customWidth="1"/>
    <col min="15893" max="15893" width="4.7265625" style="3" bestFit="1" customWidth="1"/>
    <col min="15894" max="15894" width="6.7265625" style="3" bestFit="1" customWidth="1"/>
    <col min="15895" max="15899" width="4.7265625" style="3" bestFit="1" customWidth="1"/>
    <col min="15900" max="15901" width="6.7265625" style="3" bestFit="1" customWidth="1"/>
    <col min="15902" max="15903" width="4.7265625" style="3" bestFit="1" customWidth="1"/>
    <col min="15904" max="15904" width="8.1796875" style="3" bestFit="1" customWidth="1"/>
    <col min="15905" max="15909" width="4.7265625" style="3" bestFit="1" customWidth="1"/>
    <col min="15910" max="15911" width="5.7265625" style="3" bestFit="1" customWidth="1"/>
    <col min="15912" max="15913" width="4.7265625" style="3" bestFit="1" customWidth="1"/>
    <col min="15914" max="15914" width="6.7265625" style="3" bestFit="1" customWidth="1"/>
    <col min="15915" max="15919" width="4.7265625" style="3" bestFit="1" customWidth="1"/>
    <col min="15920" max="15920" width="9.26953125" style="3" bestFit="1" customWidth="1"/>
    <col min="15921" max="15921" width="8.1796875" style="3" bestFit="1" customWidth="1"/>
    <col min="15922" max="15923" width="4.7265625" style="3" bestFit="1" customWidth="1"/>
    <col min="15924" max="15924" width="9.26953125" style="3" bestFit="1" customWidth="1"/>
    <col min="15925" max="15929" width="4.7265625" style="3" bestFit="1" customWidth="1"/>
    <col min="15930" max="15930" width="8.1796875" style="3" bestFit="1" customWidth="1"/>
    <col min="15931" max="15931" width="6.7265625" style="3" bestFit="1" customWidth="1"/>
    <col min="15932" max="15933" width="4.7265625" style="3" bestFit="1" customWidth="1"/>
    <col min="15934" max="15934" width="8.1796875" style="3" bestFit="1" customWidth="1"/>
    <col min="15935" max="15935" width="13.816406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7265625" style="3" bestFit="1" customWidth="1"/>
    <col min="16132" max="16132" width="6.7265625" style="3" bestFit="1" customWidth="1"/>
    <col min="16133" max="16135" width="4.7265625" style="3" bestFit="1" customWidth="1"/>
    <col min="16136" max="16136" width="8.1796875" style="3" bestFit="1" customWidth="1"/>
    <col min="16137" max="16137" width="9.26953125" style="3" bestFit="1" customWidth="1"/>
    <col min="16138" max="16138" width="8.1796875" style="3" bestFit="1" customWidth="1"/>
    <col min="16139" max="16139" width="4.7265625" style="3" bestFit="1" customWidth="1"/>
    <col min="16140" max="16140" width="8.1796875" style="3" bestFit="1" customWidth="1"/>
    <col min="16141" max="16145" width="4.7265625" style="3" bestFit="1" customWidth="1"/>
    <col min="16146" max="16147" width="8.1796875" style="3" bestFit="1" customWidth="1"/>
    <col min="16148" max="16148" width="6.7265625" style="3" bestFit="1" customWidth="1"/>
    <col min="16149" max="16149" width="4.7265625" style="3" bestFit="1" customWidth="1"/>
    <col min="16150" max="16150" width="6.7265625" style="3" bestFit="1" customWidth="1"/>
    <col min="16151" max="16155" width="4.7265625" style="3" bestFit="1" customWidth="1"/>
    <col min="16156" max="16157" width="6.7265625" style="3" bestFit="1" customWidth="1"/>
    <col min="16158" max="16159" width="4.7265625" style="3" bestFit="1" customWidth="1"/>
    <col min="16160" max="16160" width="8.1796875" style="3" bestFit="1" customWidth="1"/>
    <col min="16161" max="16165" width="4.7265625" style="3" bestFit="1" customWidth="1"/>
    <col min="16166" max="16167" width="5.7265625" style="3" bestFit="1" customWidth="1"/>
    <col min="16168" max="16169" width="4.7265625" style="3" bestFit="1" customWidth="1"/>
    <col min="16170" max="16170" width="6.7265625" style="3" bestFit="1" customWidth="1"/>
    <col min="16171" max="16175" width="4.7265625" style="3" bestFit="1" customWidth="1"/>
    <col min="16176" max="16176" width="9.26953125" style="3" bestFit="1" customWidth="1"/>
    <col min="16177" max="16177" width="8.1796875" style="3" bestFit="1" customWidth="1"/>
    <col min="16178" max="16179" width="4.7265625" style="3" bestFit="1" customWidth="1"/>
    <col min="16180" max="16180" width="9.26953125" style="3" bestFit="1" customWidth="1"/>
    <col min="16181" max="16185" width="4.7265625" style="3" bestFit="1" customWidth="1"/>
    <col min="16186" max="16186" width="8.1796875" style="3" bestFit="1" customWidth="1"/>
    <col min="16187" max="16187" width="6.7265625" style="3" bestFit="1" customWidth="1"/>
    <col min="16188" max="16189" width="4.7265625" style="3" bestFit="1" customWidth="1"/>
    <col min="16190" max="16190" width="8.1796875" style="3" bestFit="1" customWidth="1"/>
    <col min="16191" max="16191" width="13.81640625" style="3" bestFit="1" customWidth="1"/>
    <col min="16192" max="16384" width="9.1796875" style="3"/>
  </cols>
  <sheetData>
    <row r="1" spans="1:63" s="1" customFormat="1" ht="14" thickBot="1" x14ac:dyDescent="0.4">
      <c r="A1" s="103" t="s">
        <v>0</v>
      </c>
      <c r="B1" s="105" t="s">
        <v>1</v>
      </c>
      <c r="C1" s="77" t="s">
        <v>141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9"/>
    </row>
    <row r="2" spans="1:63" s="1" customFormat="1" ht="15.75" customHeight="1" thickBot="1" x14ac:dyDescent="0.4">
      <c r="A2" s="104"/>
      <c r="B2" s="106"/>
      <c r="C2" s="77" t="s">
        <v>2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7" t="s">
        <v>3</v>
      </c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9"/>
      <c r="AQ2" s="77" t="s">
        <v>4</v>
      </c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9"/>
      <c r="BK2" s="107" t="s">
        <v>5</v>
      </c>
    </row>
    <row r="3" spans="1:63" s="2" customFormat="1" ht="15.75" customHeight="1" thickBot="1" x14ac:dyDescent="0.4">
      <c r="A3" s="104"/>
      <c r="B3" s="106"/>
      <c r="C3" s="83" t="s">
        <v>6</v>
      </c>
      <c r="D3" s="84"/>
      <c r="E3" s="84"/>
      <c r="F3" s="84"/>
      <c r="G3" s="84"/>
      <c r="H3" s="84"/>
      <c r="I3" s="84"/>
      <c r="J3" s="84"/>
      <c r="K3" s="84"/>
      <c r="L3" s="85"/>
      <c r="M3" s="83" t="s">
        <v>7</v>
      </c>
      <c r="N3" s="84"/>
      <c r="O3" s="84"/>
      <c r="P3" s="84"/>
      <c r="Q3" s="84"/>
      <c r="R3" s="84"/>
      <c r="S3" s="84"/>
      <c r="T3" s="84"/>
      <c r="U3" s="84"/>
      <c r="V3" s="85"/>
      <c r="W3" s="83" t="s">
        <v>6</v>
      </c>
      <c r="X3" s="84"/>
      <c r="Y3" s="84"/>
      <c r="Z3" s="84"/>
      <c r="AA3" s="84"/>
      <c r="AB3" s="84"/>
      <c r="AC3" s="84"/>
      <c r="AD3" s="84"/>
      <c r="AE3" s="84"/>
      <c r="AF3" s="85"/>
      <c r="AG3" s="83" t="s">
        <v>7</v>
      </c>
      <c r="AH3" s="84"/>
      <c r="AI3" s="84"/>
      <c r="AJ3" s="84"/>
      <c r="AK3" s="84"/>
      <c r="AL3" s="84"/>
      <c r="AM3" s="84"/>
      <c r="AN3" s="84"/>
      <c r="AO3" s="84"/>
      <c r="AP3" s="85"/>
      <c r="AQ3" s="83" t="s">
        <v>6</v>
      </c>
      <c r="AR3" s="84"/>
      <c r="AS3" s="84"/>
      <c r="AT3" s="84"/>
      <c r="AU3" s="84"/>
      <c r="AV3" s="84"/>
      <c r="AW3" s="84"/>
      <c r="AX3" s="84"/>
      <c r="AY3" s="84"/>
      <c r="AZ3" s="85"/>
      <c r="BA3" s="83" t="s">
        <v>7</v>
      </c>
      <c r="BB3" s="84"/>
      <c r="BC3" s="84"/>
      <c r="BD3" s="84"/>
      <c r="BE3" s="84"/>
      <c r="BF3" s="84"/>
      <c r="BG3" s="84"/>
      <c r="BH3" s="84"/>
      <c r="BI3" s="84"/>
      <c r="BJ3" s="85"/>
      <c r="BK3" s="108"/>
    </row>
    <row r="4" spans="1:63" s="2" customFormat="1" ht="15" customHeight="1" x14ac:dyDescent="0.35">
      <c r="A4" s="104"/>
      <c r="B4" s="106"/>
      <c r="C4" s="80" t="s">
        <v>8</v>
      </c>
      <c r="D4" s="81"/>
      <c r="E4" s="81"/>
      <c r="F4" s="81"/>
      <c r="G4" s="82"/>
      <c r="H4" s="86" t="s">
        <v>9</v>
      </c>
      <c r="I4" s="87"/>
      <c r="J4" s="87"/>
      <c r="K4" s="87"/>
      <c r="L4" s="88"/>
      <c r="M4" s="80" t="s">
        <v>8</v>
      </c>
      <c r="N4" s="81"/>
      <c r="O4" s="81"/>
      <c r="P4" s="81"/>
      <c r="Q4" s="82"/>
      <c r="R4" s="86" t="s">
        <v>9</v>
      </c>
      <c r="S4" s="87"/>
      <c r="T4" s="87"/>
      <c r="U4" s="87"/>
      <c r="V4" s="88"/>
      <c r="W4" s="80" t="s">
        <v>8</v>
      </c>
      <c r="X4" s="81"/>
      <c r="Y4" s="81"/>
      <c r="Z4" s="81"/>
      <c r="AA4" s="82"/>
      <c r="AB4" s="86" t="s">
        <v>9</v>
      </c>
      <c r="AC4" s="87"/>
      <c r="AD4" s="87"/>
      <c r="AE4" s="87"/>
      <c r="AF4" s="88"/>
      <c r="AG4" s="80" t="s">
        <v>8</v>
      </c>
      <c r="AH4" s="81"/>
      <c r="AI4" s="81"/>
      <c r="AJ4" s="81"/>
      <c r="AK4" s="82"/>
      <c r="AL4" s="86" t="s">
        <v>9</v>
      </c>
      <c r="AM4" s="87"/>
      <c r="AN4" s="87"/>
      <c r="AO4" s="87"/>
      <c r="AP4" s="88"/>
      <c r="AQ4" s="80" t="s">
        <v>8</v>
      </c>
      <c r="AR4" s="81"/>
      <c r="AS4" s="81"/>
      <c r="AT4" s="81"/>
      <c r="AU4" s="82"/>
      <c r="AV4" s="86" t="s">
        <v>9</v>
      </c>
      <c r="AW4" s="87"/>
      <c r="AX4" s="87"/>
      <c r="AY4" s="87"/>
      <c r="AZ4" s="88"/>
      <c r="BA4" s="80" t="s">
        <v>8</v>
      </c>
      <c r="BB4" s="81"/>
      <c r="BC4" s="81"/>
      <c r="BD4" s="81"/>
      <c r="BE4" s="82"/>
      <c r="BF4" s="86" t="s">
        <v>9</v>
      </c>
      <c r="BG4" s="87"/>
      <c r="BH4" s="87"/>
      <c r="BI4" s="87"/>
      <c r="BJ4" s="88"/>
      <c r="BK4" s="108"/>
    </row>
    <row r="5" spans="1:63" s="2" customFormat="1" ht="15" customHeight="1" x14ac:dyDescent="0.35">
      <c r="A5" s="104"/>
      <c r="B5" s="106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09"/>
    </row>
    <row r="6" spans="1:63" ht="13" x14ac:dyDescent="0.3">
      <c r="A6" s="10" t="s">
        <v>10</v>
      </c>
      <c r="B6" s="39" t="s">
        <v>11</v>
      </c>
      <c r="C6" s="91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3"/>
    </row>
    <row r="7" spans="1:63" ht="14.5" x14ac:dyDescent="0.35">
      <c r="A7" s="10" t="s">
        <v>12</v>
      </c>
      <c r="B7" s="40" t="s">
        <v>13</v>
      </c>
      <c r="C7" s="91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3"/>
    </row>
    <row r="8" spans="1:63" ht="14.5" x14ac:dyDescent="0.35">
      <c r="A8" s="10"/>
      <c r="B8" s="41" t="s">
        <v>14</v>
      </c>
      <c r="C8" s="11">
        <v>0</v>
      </c>
      <c r="D8" s="11">
        <v>282.38557573499997</v>
      </c>
      <c r="E8" s="11">
        <v>0</v>
      </c>
      <c r="F8" s="11">
        <v>0</v>
      </c>
      <c r="G8" s="11">
        <v>0</v>
      </c>
      <c r="H8" s="11">
        <v>35.006816600999997</v>
      </c>
      <c r="I8" s="11">
        <v>14658.471112093999</v>
      </c>
      <c r="J8" s="11">
        <v>2426.4531983799998</v>
      </c>
      <c r="K8" s="11">
        <v>0</v>
      </c>
      <c r="L8" s="11">
        <v>218.33246627599999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13.137946490999999</v>
      </c>
      <c r="S8" s="11">
        <v>872.89008720899994</v>
      </c>
      <c r="T8" s="11">
        <v>10.104283474000001</v>
      </c>
      <c r="U8" s="11">
        <v>0</v>
      </c>
      <c r="V8" s="11">
        <v>20.116702404000002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2.9516366729999999</v>
      </c>
      <c r="AC8" s="11">
        <v>39.843833725000003</v>
      </c>
      <c r="AD8" s="11">
        <v>0</v>
      </c>
      <c r="AE8" s="11">
        <v>0</v>
      </c>
      <c r="AF8" s="11">
        <v>170.597104651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0.18488723900000001</v>
      </c>
      <c r="AM8" s="11">
        <v>0</v>
      </c>
      <c r="AN8" s="11">
        <v>0</v>
      </c>
      <c r="AO8" s="11">
        <v>0</v>
      </c>
      <c r="AP8" s="11">
        <v>3.6554365249999998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51.855085522000003</v>
      </c>
      <c r="AW8" s="11">
        <v>1185.6129608629999</v>
      </c>
      <c r="AX8" s="11">
        <v>0</v>
      </c>
      <c r="AY8" s="11">
        <v>0</v>
      </c>
      <c r="AZ8" s="11">
        <v>219.82482230599999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18.376004612999999</v>
      </c>
      <c r="BG8" s="11">
        <v>3.618395853</v>
      </c>
      <c r="BH8" s="11">
        <v>3.0366119089999999</v>
      </c>
      <c r="BI8" s="11">
        <v>0</v>
      </c>
      <c r="BJ8" s="11">
        <v>27.429633711000001</v>
      </c>
      <c r="BK8" s="12">
        <f>SUM(C8:BJ8)</f>
        <v>20263.884602253995</v>
      </c>
    </row>
    <row r="9" spans="1:63" ht="14.5" x14ac:dyDescent="0.35">
      <c r="A9" s="10"/>
      <c r="B9" s="41" t="s">
        <v>15</v>
      </c>
      <c r="C9" s="11">
        <v>0</v>
      </c>
      <c r="D9" s="11">
        <v>261.70060782899998</v>
      </c>
      <c r="E9" s="11">
        <v>0</v>
      </c>
      <c r="F9" s="11">
        <v>0</v>
      </c>
      <c r="G9" s="11">
        <v>0</v>
      </c>
      <c r="H9" s="11">
        <v>20.176814751999999</v>
      </c>
      <c r="I9" s="11">
        <v>1572.548677428</v>
      </c>
      <c r="J9" s="11">
        <v>616.46249716499995</v>
      </c>
      <c r="K9" s="11">
        <v>0</v>
      </c>
      <c r="L9" s="11">
        <v>92.467678888999998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8.6068622460000004</v>
      </c>
      <c r="S9" s="11">
        <v>19.723103273</v>
      </c>
      <c r="T9" s="11">
        <v>3.3158074530000001</v>
      </c>
      <c r="U9" s="11">
        <v>0</v>
      </c>
      <c r="V9" s="11">
        <v>48.537544472999997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9.0545463000000007E-2</v>
      </c>
      <c r="AC9" s="11">
        <v>5.0200103169999997</v>
      </c>
      <c r="AD9" s="11">
        <v>0</v>
      </c>
      <c r="AE9" s="11">
        <v>0</v>
      </c>
      <c r="AF9" s="11">
        <v>36.942410604999999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0.492429483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13.898018563999999</v>
      </c>
      <c r="AW9" s="11">
        <v>244.56188047200001</v>
      </c>
      <c r="AX9" s="11">
        <v>5.1340454000000001E-2</v>
      </c>
      <c r="AY9" s="11">
        <v>0</v>
      </c>
      <c r="AZ9" s="11">
        <v>59.311229767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6.8619735129999997</v>
      </c>
      <c r="BG9" s="11">
        <v>0.55163215399999999</v>
      </c>
      <c r="BH9" s="11">
        <v>1.366884867</v>
      </c>
      <c r="BI9" s="11">
        <v>0</v>
      </c>
      <c r="BJ9" s="11">
        <v>11.548769814</v>
      </c>
      <c r="BK9" s="12">
        <f>SUM(C9:BJ9)</f>
        <v>3024.2367189810006</v>
      </c>
    </row>
    <row r="10" spans="1:63" ht="14.5" x14ac:dyDescent="0.35">
      <c r="A10" s="10"/>
      <c r="B10" s="41" t="s">
        <v>16</v>
      </c>
      <c r="C10" s="11">
        <v>0</v>
      </c>
      <c r="D10" s="11">
        <v>9.4059759459999999</v>
      </c>
      <c r="E10" s="11">
        <v>0</v>
      </c>
      <c r="F10" s="11">
        <v>0</v>
      </c>
      <c r="G10" s="11">
        <v>0</v>
      </c>
      <c r="H10" s="11">
        <v>2.2213442940000001</v>
      </c>
      <c r="I10" s="11">
        <v>1969.6327675810001</v>
      </c>
      <c r="J10" s="11">
        <v>14.213032758000001</v>
      </c>
      <c r="K10" s="11">
        <v>0</v>
      </c>
      <c r="L10" s="11">
        <v>38.858794398999997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1.0272892440000001</v>
      </c>
      <c r="S10" s="11">
        <v>12.225071834</v>
      </c>
      <c r="T10" s="11">
        <v>0</v>
      </c>
      <c r="U10" s="11">
        <v>0</v>
      </c>
      <c r="V10" s="11">
        <v>1.506877442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0.126738937</v>
      </c>
      <c r="AC10" s="11">
        <v>0.23726261600000001</v>
      </c>
      <c r="AD10" s="11">
        <v>0</v>
      </c>
      <c r="AE10" s="11">
        <v>0</v>
      </c>
      <c r="AF10" s="11">
        <v>138.04323203499999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3.0899383999999998E-2</v>
      </c>
      <c r="AM10" s="11">
        <v>0</v>
      </c>
      <c r="AN10" s="11">
        <v>0</v>
      </c>
      <c r="AO10" s="11">
        <v>0</v>
      </c>
      <c r="AP10" s="11">
        <v>2.31454E-4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8.2356842189999995</v>
      </c>
      <c r="AW10" s="11">
        <v>597.96416692699995</v>
      </c>
      <c r="AX10" s="11">
        <v>0</v>
      </c>
      <c r="AY10" s="11">
        <v>0</v>
      </c>
      <c r="AZ10" s="11">
        <v>48.183707925999997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3.1818180159999998</v>
      </c>
      <c r="BG10" s="11">
        <v>1.5685207910000001</v>
      </c>
      <c r="BH10" s="11">
        <v>4.0687967069999997</v>
      </c>
      <c r="BI10" s="11">
        <v>0</v>
      </c>
      <c r="BJ10" s="11">
        <v>5.5106941420000002</v>
      </c>
      <c r="BK10" s="12">
        <f>SUM(C10:BJ10)</f>
        <v>2856.2429066519999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553.49215950999996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57.404975646999993</v>
      </c>
      <c r="I11" s="13">
        <f t="shared" si="0"/>
        <v>18200.652557103</v>
      </c>
      <c r="J11" s="13">
        <f t="shared" si="0"/>
        <v>3057.1287283029997</v>
      </c>
      <c r="K11" s="13">
        <f t="shared" si="0"/>
        <v>0</v>
      </c>
      <c r="L11" s="14">
        <f t="shared" si="0"/>
        <v>349.65893956399998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22.772097980999998</v>
      </c>
      <c r="S11" s="13">
        <f t="shared" si="0"/>
        <v>904.83826231599994</v>
      </c>
      <c r="T11" s="13">
        <f t="shared" si="0"/>
        <v>13.420090927</v>
      </c>
      <c r="U11" s="13">
        <f t="shared" si="0"/>
        <v>0</v>
      </c>
      <c r="V11" s="14">
        <f t="shared" si="0"/>
        <v>70.161124318999995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3.1689210729999999</v>
      </c>
      <c r="AC11" s="13">
        <f t="shared" si="0"/>
        <v>45.101106658000006</v>
      </c>
      <c r="AD11" s="13">
        <f t="shared" si="0"/>
        <v>0</v>
      </c>
      <c r="AE11" s="13">
        <f t="shared" si="0"/>
        <v>0</v>
      </c>
      <c r="AF11" s="14">
        <f t="shared" si="0"/>
        <v>345.58274729099998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0.21578662300000001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4.1480974619999991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73.988788305000014</v>
      </c>
      <c r="AW11" s="13">
        <f t="shared" si="0"/>
        <v>2028.1390082619998</v>
      </c>
      <c r="AX11" s="13">
        <f t="shared" si="0"/>
        <v>5.1340454000000001E-2</v>
      </c>
      <c r="AY11" s="13">
        <f t="shared" si="0"/>
        <v>0</v>
      </c>
      <c r="AZ11" s="14">
        <f t="shared" si="0"/>
        <v>327.31975999899998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28.419796141999999</v>
      </c>
      <c r="BG11" s="13">
        <f t="shared" si="0"/>
        <v>5.7385487980000001</v>
      </c>
      <c r="BH11" s="13">
        <f t="shared" si="0"/>
        <v>8.4722934829999996</v>
      </c>
      <c r="BI11" s="13">
        <f t="shared" si="0"/>
        <v>0</v>
      </c>
      <c r="BJ11" s="14">
        <f>SUM(BJ8:BJ10)</f>
        <v>44.489097667000003</v>
      </c>
      <c r="BK11" s="16">
        <f>SUM(BK8:BK10)</f>
        <v>26144.364227886996</v>
      </c>
    </row>
    <row r="12" spans="1:63" ht="13" x14ac:dyDescent="0.3">
      <c r="A12" s="10" t="s">
        <v>18</v>
      </c>
      <c r="B12" s="43" t="s">
        <v>19</v>
      </c>
      <c r="C12" s="89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90"/>
    </row>
    <row r="13" spans="1:63" ht="13" x14ac:dyDescent="0.3">
      <c r="A13" s="10"/>
      <c r="B13" s="63" t="s">
        <v>135</v>
      </c>
      <c r="C13" s="11">
        <v>0</v>
      </c>
      <c r="D13" s="11">
        <v>1.0890581050000001</v>
      </c>
      <c r="E13" s="11">
        <v>0</v>
      </c>
      <c r="F13" s="11">
        <v>0</v>
      </c>
      <c r="G13" s="11">
        <v>0</v>
      </c>
      <c r="H13" s="11">
        <v>7.822888056</v>
      </c>
      <c r="I13" s="11">
        <v>52.614237555000003</v>
      </c>
      <c r="J13" s="11">
        <v>0</v>
      </c>
      <c r="K13" s="11">
        <v>0</v>
      </c>
      <c r="L13" s="11">
        <v>19.017205146999999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2.0240669919999998</v>
      </c>
      <c r="S13" s="11">
        <v>0</v>
      </c>
      <c r="T13" s="11">
        <v>0</v>
      </c>
      <c r="U13" s="11">
        <v>0</v>
      </c>
      <c r="V13" s="11">
        <v>1.878315358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7.0539959999999999E-3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21.89618136</v>
      </c>
      <c r="AW13" s="11">
        <v>47.728868888999997</v>
      </c>
      <c r="AX13" s="11">
        <v>0</v>
      </c>
      <c r="AY13" s="11">
        <v>0</v>
      </c>
      <c r="AZ13" s="11">
        <v>123.919555425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3.5670190009999998</v>
      </c>
      <c r="BG13" s="11">
        <v>3.5425718939999999</v>
      </c>
      <c r="BH13" s="11">
        <v>0</v>
      </c>
      <c r="BI13" s="11">
        <v>0</v>
      </c>
      <c r="BJ13" s="11">
        <v>8.2016156569999996</v>
      </c>
      <c r="BK13" s="12">
        <f>SUM(C13:BJ13)</f>
        <v>293.30863743499998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1.0890581050000001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7.822888056</v>
      </c>
      <c r="I14" s="13">
        <f t="shared" si="1"/>
        <v>52.614237555000003</v>
      </c>
      <c r="J14" s="13">
        <f t="shared" si="1"/>
        <v>0</v>
      </c>
      <c r="K14" s="13">
        <f t="shared" si="1"/>
        <v>0</v>
      </c>
      <c r="L14" s="14">
        <f t="shared" si="1"/>
        <v>19.017205146999999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2.0240669919999998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1.878315358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7.0539959999999999E-3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21.89618136</v>
      </c>
      <c r="AW14" s="13">
        <f t="shared" si="1"/>
        <v>47.728868888999997</v>
      </c>
      <c r="AX14" s="13">
        <f t="shared" si="1"/>
        <v>0</v>
      </c>
      <c r="AY14" s="13">
        <f t="shared" si="1"/>
        <v>0</v>
      </c>
      <c r="AZ14" s="17">
        <f t="shared" si="1"/>
        <v>123.919555425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3.5670190009999998</v>
      </c>
      <c r="BG14" s="13">
        <f t="shared" si="1"/>
        <v>3.5425718939999999</v>
      </c>
      <c r="BH14" s="13">
        <f t="shared" si="1"/>
        <v>0</v>
      </c>
      <c r="BI14" s="13">
        <f t="shared" si="1"/>
        <v>0</v>
      </c>
      <c r="BJ14" s="14">
        <f>SUM(BJ13)</f>
        <v>8.2016156569999996</v>
      </c>
      <c r="BK14" s="16">
        <f>SUM(BK13)</f>
        <v>293.30863743499998</v>
      </c>
    </row>
    <row r="15" spans="1:63" ht="13" x14ac:dyDescent="0.3">
      <c r="A15" s="10" t="s">
        <v>22</v>
      </c>
      <c r="B15" s="43" t="s">
        <v>23</v>
      </c>
      <c r="C15" s="100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2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9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9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89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90"/>
    </row>
    <row r="25" spans="1:63" ht="13" x14ac:dyDescent="0.3">
      <c r="A25" s="10"/>
      <c r="B25" s="48" t="s">
        <v>33</v>
      </c>
      <c r="C25" s="11">
        <v>0</v>
      </c>
      <c r="D25" s="11">
        <v>2.258643669</v>
      </c>
      <c r="E25" s="11">
        <v>0</v>
      </c>
      <c r="F25" s="11">
        <v>0</v>
      </c>
      <c r="G25" s="11">
        <v>0</v>
      </c>
      <c r="H25" s="11">
        <v>3.923069801</v>
      </c>
      <c r="I25" s="11">
        <v>10.642473408000001</v>
      </c>
      <c r="J25" s="11">
        <v>0</v>
      </c>
      <c r="K25" s="11">
        <v>0</v>
      </c>
      <c r="L25" s="11">
        <v>8.7154004290000007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1.032217012</v>
      </c>
      <c r="S25" s="11">
        <v>4.5936570000000001E-3</v>
      </c>
      <c r="T25" s="11">
        <v>0</v>
      </c>
      <c r="U25" s="11">
        <v>0</v>
      </c>
      <c r="V25" s="11">
        <v>0.52964011200000005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3.1707349979999999</v>
      </c>
      <c r="AC25" s="11">
        <v>0.40197883400000001</v>
      </c>
      <c r="AD25" s="11">
        <v>0</v>
      </c>
      <c r="AE25" s="11">
        <v>0</v>
      </c>
      <c r="AF25" s="11">
        <v>12.640198427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0.17646298599999999</v>
      </c>
      <c r="AM25" s="11">
        <v>0</v>
      </c>
      <c r="AN25" s="11">
        <v>0</v>
      </c>
      <c r="AO25" s="11">
        <v>0</v>
      </c>
      <c r="AP25" s="11">
        <v>0.109795225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20.138280202000001</v>
      </c>
      <c r="AW25" s="11">
        <v>15.172682459000001</v>
      </c>
      <c r="AX25" s="11">
        <v>0</v>
      </c>
      <c r="AY25" s="11">
        <v>0</v>
      </c>
      <c r="AZ25" s="11">
        <v>55.650270626999998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3.965497837</v>
      </c>
      <c r="BG25" s="11">
        <v>7.4154688919999998</v>
      </c>
      <c r="BH25" s="11">
        <v>0</v>
      </c>
      <c r="BI25" s="11">
        <v>0</v>
      </c>
      <c r="BJ25" s="11">
        <v>4.6774871139999998</v>
      </c>
      <c r="BK25" s="12">
        <f t="shared" ref="BK25:BK36" si="5">SUM(C25:BJ25)</f>
        <v>150.62489568899997</v>
      </c>
    </row>
    <row r="26" spans="1:63" ht="13" x14ac:dyDescent="0.3">
      <c r="A26" s="10"/>
      <c r="B26" s="48" t="s">
        <v>34</v>
      </c>
      <c r="C26" s="11">
        <v>0</v>
      </c>
      <c r="D26" s="11">
        <v>0.97377600099999995</v>
      </c>
      <c r="E26" s="11">
        <v>0</v>
      </c>
      <c r="F26" s="11">
        <v>0</v>
      </c>
      <c r="G26" s="11">
        <v>0</v>
      </c>
      <c r="H26" s="11">
        <v>0.352148831</v>
      </c>
      <c r="I26" s="11">
        <v>14.4894575</v>
      </c>
      <c r="J26" s="11">
        <v>0</v>
      </c>
      <c r="K26" s="11">
        <v>0</v>
      </c>
      <c r="L26" s="11">
        <v>0.46540836899999999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0.22863882299999999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4.8830043889999999</v>
      </c>
      <c r="AC26" s="11">
        <v>7.5704430000000003E-2</v>
      </c>
      <c r="AD26" s="11">
        <v>0</v>
      </c>
      <c r="AE26" s="11">
        <v>0</v>
      </c>
      <c r="AF26" s="11">
        <v>3.9312039529999998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0.35037255099999998</v>
      </c>
      <c r="AM26" s="11">
        <v>0</v>
      </c>
      <c r="AN26" s="11">
        <v>0</v>
      </c>
      <c r="AO26" s="11">
        <v>0</v>
      </c>
      <c r="AP26" s="11">
        <v>2.3520513E-2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3.2899237399999999</v>
      </c>
      <c r="AW26" s="11">
        <v>12.7216798</v>
      </c>
      <c r="AX26" s="11">
        <v>0</v>
      </c>
      <c r="AY26" s="11">
        <v>0</v>
      </c>
      <c r="AZ26" s="11">
        <v>4.3058080969999999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2.453321329</v>
      </c>
      <c r="BG26" s="11">
        <v>0.332156483</v>
      </c>
      <c r="BH26" s="11">
        <v>0</v>
      </c>
      <c r="BI26" s="11">
        <v>0</v>
      </c>
      <c r="BJ26" s="11">
        <v>1.5438108150000001</v>
      </c>
      <c r="BK26" s="12">
        <f t="shared" si="5"/>
        <v>50.41993562399999</v>
      </c>
    </row>
    <row r="27" spans="1:63" ht="13" x14ac:dyDescent="0.3">
      <c r="A27" s="10"/>
      <c r="B27" s="48" t="s">
        <v>35</v>
      </c>
      <c r="C27" s="11">
        <v>0</v>
      </c>
      <c r="D27" s="11">
        <v>1.1112735490000001</v>
      </c>
      <c r="E27" s="11">
        <v>0</v>
      </c>
      <c r="F27" s="11">
        <v>0</v>
      </c>
      <c r="G27" s="11">
        <v>0</v>
      </c>
      <c r="H27" s="11">
        <v>6.0487917539999998</v>
      </c>
      <c r="I27" s="11">
        <v>43.515267207000001</v>
      </c>
      <c r="J27" s="11">
        <v>0.22719420400000001</v>
      </c>
      <c r="K27" s="11">
        <v>0</v>
      </c>
      <c r="L27" s="11">
        <v>110.622485381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2.0287957900000002</v>
      </c>
      <c r="S27" s="11">
        <v>41.428636990000001</v>
      </c>
      <c r="T27" s="11">
        <v>0</v>
      </c>
      <c r="U27" s="11">
        <v>0</v>
      </c>
      <c r="V27" s="11">
        <v>8.9252000490000007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5.0039177999999997E-2</v>
      </c>
      <c r="AC27" s="11">
        <v>0</v>
      </c>
      <c r="AD27" s="11">
        <v>0</v>
      </c>
      <c r="AE27" s="11">
        <v>0</v>
      </c>
      <c r="AF27" s="11">
        <v>0.86245284600000005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5.0660319999999998E-3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16.991021563</v>
      </c>
      <c r="AW27" s="11">
        <v>143.089715071</v>
      </c>
      <c r="AX27" s="11">
        <v>0</v>
      </c>
      <c r="AY27" s="11">
        <v>0</v>
      </c>
      <c r="AZ27" s="11">
        <v>262.69902269200003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4.1480971220000002</v>
      </c>
      <c r="BG27" s="11">
        <v>3.0639282950000002</v>
      </c>
      <c r="BH27" s="11">
        <v>0.33755375199999998</v>
      </c>
      <c r="BI27" s="11">
        <v>0</v>
      </c>
      <c r="BJ27" s="11">
        <v>5.3272918469999997</v>
      </c>
      <c r="BK27" s="12">
        <f t="shared" si="5"/>
        <v>650.48183332199994</v>
      </c>
    </row>
    <row r="28" spans="1:63" ht="13" x14ac:dyDescent="0.3">
      <c r="A28" s="10"/>
      <c r="B28" s="48" t="s">
        <v>36</v>
      </c>
      <c r="C28" s="11">
        <v>0</v>
      </c>
      <c r="D28" s="11">
        <v>2.7320187379999998</v>
      </c>
      <c r="E28" s="11">
        <v>0</v>
      </c>
      <c r="F28" s="11">
        <v>0</v>
      </c>
      <c r="G28" s="11">
        <v>0</v>
      </c>
      <c r="H28" s="11">
        <v>3.6722901929999998</v>
      </c>
      <c r="I28" s="11">
        <v>32.710362267999997</v>
      </c>
      <c r="J28" s="11">
        <v>0</v>
      </c>
      <c r="K28" s="11">
        <v>0</v>
      </c>
      <c r="L28" s="11">
        <v>9.0895420009999999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1.205296462</v>
      </c>
      <c r="S28" s="11">
        <v>0</v>
      </c>
      <c r="T28" s="11">
        <v>0</v>
      </c>
      <c r="U28" s="11">
        <v>0</v>
      </c>
      <c r="V28" s="11">
        <v>1.095188727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1.693876011</v>
      </c>
      <c r="AC28" s="11">
        <v>0.149837322</v>
      </c>
      <c r="AD28" s="11">
        <v>0</v>
      </c>
      <c r="AE28" s="11">
        <v>0</v>
      </c>
      <c r="AF28" s="11">
        <v>65.324238836000006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3.9772077000000003E-2</v>
      </c>
      <c r="AM28" s="11">
        <v>0</v>
      </c>
      <c r="AN28" s="11">
        <v>0</v>
      </c>
      <c r="AO28" s="11">
        <v>0</v>
      </c>
      <c r="AP28" s="11">
        <v>3.2388441769999998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6.757458003</v>
      </c>
      <c r="AW28" s="11">
        <v>10.728896261999999</v>
      </c>
      <c r="AX28" s="11">
        <v>0</v>
      </c>
      <c r="AY28" s="11">
        <v>0</v>
      </c>
      <c r="AZ28" s="11">
        <v>37.167188629999998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1.008810641</v>
      </c>
      <c r="BG28" s="11">
        <v>7.2204804999999997E-2</v>
      </c>
      <c r="BH28" s="11">
        <v>0</v>
      </c>
      <c r="BI28" s="11">
        <v>0</v>
      </c>
      <c r="BJ28" s="11">
        <v>1.3970389059999999</v>
      </c>
      <c r="BK28" s="12">
        <f t="shared" si="5"/>
        <v>178.08286405900003</v>
      </c>
    </row>
    <row r="29" spans="1:63" ht="13" x14ac:dyDescent="0.3">
      <c r="A29" s="10"/>
      <c r="B29" s="48" t="s">
        <v>37</v>
      </c>
      <c r="C29" s="11">
        <v>0</v>
      </c>
      <c r="D29" s="11">
        <v>1.103273983</v>
      </c>
      <c r="E29" s="11">
        <v>0</v>
      </c>
      <c r="F29" s="11">
        <v>0</v>
      </c>
      <c r="G29" s="11">
        <v>0</v>
      </c>
      <c r="H29" s="11">
        <v>2.212752933</v>
      </c>
      <c r="I29" s="11">
        <v>60.771240304999999</v>
      </c>
      <c r="J29" s="11">
        <v>0</v>
      </c>
      <c r="K29" s="11">
        <v>0</v>
      </c>
      <c r="L29" s="11">
        <v>37.693309585999998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0.68828662500000004</v>
      </c>
      <c r="S29" s="11">
        <v>6.403867601</v>
      </c>
      <c r="T29" s="11">
        <v>0</v>
      </c>
      <c r="U29" s="11">
        <v>0</v>
      </c>
      <c r="V29" s="11">
        <v>7.6029398459999999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9.1255500000000001E-4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9.4400854160000005</v>
      </c>
      <c r="AW29" s="11">
        <v>175.329098085</v>
      </c>
      <c r="AX29" s="11">
        <v>0</v>
      </c>
      <c r="AY29" s="11">
        <v>0</v>
      </c>
      <c r="AZ29" s="11">
        <v>282.45933079700001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2.490891709</v>
      </c>
      <c r="BG29" s="11">
        <v>49.968002487</v>
      </c>
      <c r="BH29" s="11">
        <v>7.7487624000000005E-2</v>
      </c>
      <c r="BI29" s="11">
        <v>0</v>
      </c>
      <c r="BJ29" s="11">
        <v>23.178772086999999</v>
      </c>
      <c r="BK29" s="12">
        <f t="shared" si="5"/>
        <v>659.42025163900007</v>
      </c>
    </row>
    <row r="30" spans="1:63" ht="13" x14ac:dyDescent="0.3">
      <c r="A30" s="10"/>
      <c r="B30" s="49" t="s">
        <v>38</v>
      </c>
      <c r="C30" s="11">
        <v>0</v>
      </c>
      <c r="D30" s="11">
        <v>0.62265773800000002</v>
      </c>
      <c r="E30" s="11">
        <v>0</v>
      </c>
      <c r="F30" s="11">
        <v>0</v>
      </c>
      <c r="G30" s="11">
        <v>0</v>
      </c>
      <c r="H30" s="11">
        <v>1.2119989149999999</v>
      </c>
      <c r="I30" s="11">
        <v>910.99484042699999</v>
      </c>
      <c r="J30" s="11">
        <v>0</v>
      </c>
      <c r="K30" s="11">
        <v>0</v>
      </c>
      <c r="L30" s="11">
        <v>151.795006621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0.192555478</v>
      </c>
      <c r="S30" s="11">
        <v>0</v>
      </c>
      <c r="T30" s="11">
        <v>0</v>
      </c>
      <c r="U30" s="11">
        <v>0</v>
      </c>
      <c r="V30" s="11">
        <v>4.0512483899999996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2.3870648069999998</v>
      </c>
      <c r="AC30" s="11">
        <v>33.450797197</v>
      </c>
      <c r="AD30" s="11">
        <v>0</v>
      </c>
      <c r="AE30" s="11">
        <v>0</v>
      </c>
      <c r="AF30" s="11">
        <v>610.62469089000001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0.29712309799999997</v>
      </c>
      <c r="AM30" s="11">
        <v>0.30937953099999999</v>
      </c>
      <c r="AN30" s="11">
        <v>0</v>
      </c>
      <c r="AO30" s="11">
        <v>0</v>
      </c>
      <c r="AP30" s="11">
        <v>22.217790423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0.96474119700000005</v>
      </c>
      <c r="AW30" s="11">
        <v>52.999589833000002</v>
      </c>
      <c r="AX30" s="11">
        <v>0</v>
      </c>
      <c r="AY30" s="11">
        <v>0</v>
      </c>
      <c r="AZ30" s="11">
        <v>116.81062928599999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0.33000929499999998</v>
      </c>
      <c r="BG30" s="11">
        <v>4.816716113</v>
      </c>
      <c r="BH30" s="11">
        <v>0</v>
      </c>
      <c r="BI30" s="11">
        <v>0</v>
      </c>
      <c r="BJ30" s="11">
        <v>3.0095310240000002</v>
      </c>
      <c r="BK30" s="12">
        <f t="shared" si="5"/>
        <v>1917.0863702629999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0.47260096800000001</v>
      </c>
      <c r="I31" s="11">
        <v>4.925305163</v>
      </c>
      <c r="J31" s="11">
        <v>0</v>
      </c>
      <c r="K31" s="11">
        <v>0</v>
      </c>
      <c r="L31" s="11">
        <v>4.1352098020000003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0.15525202499999999</v>
      </c>
      <c r="S31" s="11">
        <v>0</v>
      </c>
      <c r="T31" s="11">
        <v>0</v>
      </c>
      <c r="U31" s="11">
        <v>0</v>
      </c>
      <c r="V31" s="11">
        <v>0.107434978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0.63290316999999996</v>
      </c>
      <c r="AC31" s="11">
        <v>11.101751247999999</v>
      </c>
      <c r="AD31" s="11">
        <v>0</v>
      </c>
      <c r="AE31" s="11">
        <v>0</v>
      </c>
      <c r="AF31" s="11">
        <v>133.318072344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8.2821835999999996E-2</v>
      </c>
      <c r="AM31" s="11">
        <v>0</v>
      </c>
      <c r="AN31" s="11">
        <v>0</v>
      </c>
      <c r="AO31" s="11">
        <v>0</v>
      </c>
      <c r="AP31" s="11">
        <v>2.722196023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0.31641715399999998</v>
      </c>
      <c r="AW31" s="11">
        <v>2.3877598619999998</v>
      </c>
      <c r="AX31" s="11">
        <v>0</v>
      </c>
      <c r="AY31" s="11">
        <v>0</v>
      </c>
      <c r="AZ31" s="11">
        <v>37.055769056000003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2.8796423000000002E-2</v>
      </c>
      <c r="BG31" s="11">
        <v>0</v>
      </c>
      <c r="BH31" s="11">
        <v>6.3725429999999996E-3</v>
      </c>
      <c r="BI31" s="11">
        <v>0</v>
      </c>
      <c r="BJ31" s="11">
        <v>1.6573691209999999</v>
      </c>
      <c r="BK31" s="12">
        <f t="shared" si="5"/>
        <v>199.10603171599996</v>
      </c>
    </row>
    <row r="32" spans="1:63" ht="13" x14ac:dyDescent="0.3">
      <c r="A32" s="10"/>
      <c r="B32" s="49" t="s">
        <v>40</v>
      </c>
      <c r="C32" s="11">
        <v>0</v>
      </c>
      <c r="D32" s="11">
        <v>3.4265473580000001</v>
      </c>
      <c r="E32" s="11">
        <v>0</v>
      </c>
      <c r="F32" s="11">
        <v>0</v>
      </c>
      <c r="G32" s="11">
        <v>0</v>
      </c>
      <c r="H32" s="11">
        <v>4.7031540380000001</v>
      </c>
      <c r="I32" s="11">
        <v>3182.751299736</v>
      </c>
      <c r="J32" s="11">
        <v>0</v>
      </c>
      <c r="K32" s="11">
        <v>0</v>
      </c>
      <c r="L32" s="11">
        <v>326.29516342599999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1.326187502</v>
      </c>
      <c r="S32" s="11">
        <v>69.416204147000002</v>
      </c>
      <c r="T32" s="11">
        <v>0.51557975599999994</v>
      </c>
      <c r="U32" s="11">
        <v>0</v>
      </c>
      <c r="V32" s="11">
        <v>23.694330428000001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0.13602179</v>
      </c>
      <c r="AC32" s="11">
        <v>0</v>
      </c>
      <c r="AD32" s="11">
        <v>0</v>
      </c>
      <c r="AE32" s="11">
        <v>0</v>
      </c>
      <c r="AF32" s="11">
        <v>3.6305694499999999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4.3756919999999996E-3</v>
      </c>
      <c r="AM32" s="11">
        <v>0</v>
      </c>
      <c r="AN32" s="11">
        <v>0</v>
      </c>
      <c r="AO32" s="11">
        <v>0</v>
      </c>
      <c r="AP32" s="11">
        <v>6.0334794999999997E-2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4.851706525</v>
      </c>
      <c r="AW32" s="11">
        <v>178.10210338100001</v>
      </c>
      <c r="AX32" s="11">
        <v>0</v>
      </c>
      <c r="AY32" s="11">
        <v>0</v>
      </c>
      <c r="AZ32" s="11">
        <v>477.63747326399999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2.1809446399999999</v>
      </c>
      <c r="BG32" s="11">
        <v>3.2195103669999998</v>
      </c>
      <c r="BH32" s="11">
        <v>1.025446375</v>
      </c>
      <c r="BI32" s="11">
        <v>0</v>
      </c>
      <c r="BJ32" s="11">
        <v>13.509771496999999</v>
      </c>
      <c r="BK32" s="12">
        <f t="shared" si="5"/>
        <v>4296.486724166999</v>
      </c>
    </row>
    <row r="33" spans="1:63" ht="13" x14ac:dyDescent="0.3">
      <c r="A33" s="10"/>
      <c r="B33" s="48" t="s">
        <v>41</v>
      </c>
      <c r="C33" s="11">
        <v>0</v>
      </c>
      <c r="D33" s="11">
        <v>16.724612362999999</v>
      </c>
      <c r="E33" s="11">
        <v>0</v>
      </c>
      <c r="F33" s="11">
        <v>0</v>
      </c>
      <c r="G33" s="11">
        <v>0</v>
      </c>
      <c r="H33" s="11">
        <v>5.359921816</v>
      </c>
      <c r="I33" s="11">
        <v>131.95836202300001</v>
      </c>
      <c r="J33" s="11">
        <v>0</v>
      </c>
      <c r="K33" s="11">
        <v>0</v>
      </c>
      <c r="L33" s="11">
        <v>22.483006921000001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2.0543726690000002</v>
      </c>
      <c r="S33" s="11">
        <v>1.3360921E-2</v>
      </c>
      <c r="T33" s="11">
        <v>10.868412632</v>
      </c>
      <c r="U33" s="11">
        <v>0</v>
      </c>
      <c r="V33" s="11">
        <v>3.0472514899999998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0.83810719199999995</v>
      </c>
      <c r="AC33" s="11">
        <v>0.17388395700000001</v>
      </c>
      <c r="AD33" s="11">
        <v>0</v>
      </c>
      <c r="AE33" s="11">
        <v>0</v>
      </c>
      <c r="AF33" s="11">
        <v>71.664866383000003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3.3087757000000002E-2</v>
      </c>
      <c r="AM33" s="11">
        <v>0</v>
      </c>
      <c r="AN33" s="11">
        <v>0</v>
      </c>
      <c r="AO33" s="11">
        <v>0</v>
      </c>
      <c r="AP33" s="11">
        <v>2.9882293610000001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29.774538429</v>
      </c>
      <c r="AW33" s="11">
        <v>38.081809708999998</v>
      </c>
      <c r="AX33" s="11">
        <v>0</v>
      </c>
      <c r="AY33" s="11">
        <v>0</v>
      </c>
      <c r="AZ33" s="11">
        <v>175.82187756600001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11.477527199000001</v>
      </c>
      <c r="BG33" s="11">
        <v>9.699349239</v>
      </c>
      <c r="BH33" s="11">
        <v>6.8495941650000001</v>
      </c>
      <c r="BI33" s="11">
        <v>0</v>
      </c>
      <c r="BJ33" s="11">
        <v>27.939208382</v>
      </c>
      <c r="BK33" s="12">
        <f t="shared" si="5"/>
        <v>567.85138017399981</v>
      </c>
    </row>
    <row r="34" spans="1:63" ht="13" x14ac:dyDescent="0.3">
      <c r="A34" s="10"/>
      <c r="B34" s="48" t="s">
        <v>42</v>
      </c>
      <c r="C34" s="11">
        <v>0</v>
      </c>
      <c r="D34" s="11">
        <v>4.9169649839999998</v>
      </c>
      <c r="E34" s="11">
        <v>0</v>
      </c>
      <c r="F34" s="11">
        <v>0</v>
      </c>
      <c r="G34" s="11">
        <v>0</v>
      </c>
      <c r="H34" s="11">
        <v>22.290344722</v>
      </c>
      <c r="I34" s="11">
        <v>2826.4406658180001</v>
      </c>
      <c r="J34" s="11">
        <v>0</v>
      </c>
      <c r="K34" s="11">
        <v>0</v>
      </c>
      <c r="L34" s="11">
        <v>1293.381608189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5.3205561389999998</v>
      </c>
      <c r="S34" s="11">
        <v>80.169074340999998</v>
      </c>
      <c r="T34" s="11">
        <v>0</v>
      </c>
      <c r="U34" s="11">
        <v>0</v>
      </c>
      <c r="V34" s="11">
        <v>50.007137225000001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0.75315692700000003</v>
      </c>
      <c r="AC34" s="11">
        <v>6.6967473999999996</v>
      </c>
      <c r="AD34" s="11">
        <v>0</v>
      </c>
      <c r="AE34" s="11">
        <v>0</v>
      </c>
      <c r="AF34" s="11">
        <v>98.833330191000002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4.8513575000000003E-2</v>
      </c>
      <c r="AM34" s="11">
        <v>0</v>
      </c>
      <c r="AN34" s="11">
        <v>0</v>
      </c>
      <c r="AO34" s="11">
        <v>0</v>
      </c>
      <c r="AP34" s="11">
        <v>1.6901791880000001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21.652496562</v>
      </c>
      <c r="AW34" s="11">
        <v>481.720962289</v>
      </c>
      <c r="AX34" s="11">
        <v>5.0548533339999997</v>
      </c>
      <c r="AY34" s="11">
        <v>0</v>
      </c>
      <c r="AZ34" s="11">
        <v>846.22900944800006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3.9964282990000002</v>
      </c>
      <c r="BG34" s="11">
        <v>8.0884743199999996</v>
      </c>
      <c r="BH34" s="11">
        <v>0</v>
      </c>
      <c r="BI34" s="11">
        <v>0</v>
      </c>
      <c r="BJ34" s="11">
        <v>18.895143264000001</v>
      </c>
      <c r="BK34" s="12">
        <f t="shared" si="5"/>
        <v>5776.1856462149999</v>
      </c>
    </row>
    <row r="35" spans="1:63" ht="13" x14ac:dyDescent="0.3">
      <c r="A35" s="10"/>
      <c r="B35" s="48" t="s">
        <v>43</v>
      </c>
      <c r="C35" s="11">
        <v>0</v>
      </c>
      <c r="D35" s="11">
        <v>49.639675951999997</v>
      </c>
      <c r="E35" s="11">
        <v>0</v>
      </c>
      <c r="F35" s="11">
        <v>0</v>
      </c>
      <c r="G35" s="11">
        <v>0</v>
      </c>
      <c r="H35" s="11">
        <v>14.162494390000001</v>
      </c>
      <c r="I35" s="11">
        <v>3024.2909886510001</v>
      </c>
      <c r="J35" s="11">
        <v>101.57429164600001</v>
      </c>
      <c r="K35" s="11">
        <v>0</v>
      </c>
      <c r="L35" s="11">
        <v>422.91336868500002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4.8526112169999998</v>
      </c>
      <c r="S35" s="11">
        <v>21.327757616</v>
      </c>
      <c r="T35" s="11">
        <v>0</v>
      </c>
      <c r="U35" s="11">
        <v>0</v>
      </c>
      <c r="V35" s="11">
        <v>6.4538249060000004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1.1391290679999999</v>
      </c>
      <c r="AC35" s="11">
        <v>1.8494988E-2</v>
      </c>
      <c r="AD35" s="11">
        <v>0</v>
      </c>
      <c r="AE35" s="11">
        <v>0</v>
      </c>
      <c r="AF35" s="11">
        <v>19.809313111000002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3.4738819999999997E-2</v>
      </c>
      <c r="AM35" s="11">
        <v>0</v>
      </c>
      <c r="AN35" s="11">
        <v>0</v>
      </c>
      <c r="AO35" s="11">
        <v>0</v>
      </c>
      <c r="AP35" s="11">
        <v>0.74450752099999995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24.435292092000001</v>
      </c>
      <c r="AW35" s="11">
        <v>95.000874805999999</v>
      </c>
      <c r="AX35" s="11">
        <v>0.764754394</v>
      </c>
      <c r="AY35" s="11">
        <v>0</v>
      </c>
      <c r="AZ35" s="11">
        <v>216.039147668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7.8806350390000004</v>
      </c>
      <c r="BG35" s="11">
        <v>4.5324531349999999</v>
      </c>
      <c r="BH35" s="11">
        <v>0</v>
      </c>
      <c r="BI35" s="11">
        <v>0</v>
      </c>
      <c r="BJ35" s="11">
        <v>13.575840040999999</v>
      </c>
      <c r="BK35" s="12">
        <f t="shared" si="5"/>
        <v>4029.1901937459997</v>
      </c>
    </row>
    <row r="36" spans="1:63" ht="13" x14ac:dyDescent="0.3">
      <c r="A36" s="10"/>
      <c r="B36" s="48" t="s">
        <v>44</v>
      </c>
      <c r="C36" s="11">
        <v>0</v>
      </c>
      <c r="D36" s="11">
        <v>2.1178048359999999</v>
      </c>
      <c r="E36" s="11">
        <v>0</v>
      </c>
      <c r="F36" s="11">
        <v>0</v>
      </c>
      <c r="G36" s="11">
        <v>0</v>
      </c>
      <c r="H36" s="11">
        <v>12.667941860999999</v>
      </c>
      <c r="I36" s="11">
        <v>1411.0883221229999</v>
      </c>
      <c r="J36" s="11">
        <v>684.40903234100006</v>
      </c>
      <c r="K36" s="11">
        <v>0</v>
      </c>
      <c r="L36" s="11">
        <v>60.062443145000003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5.5415206760000002</v>
      </c>
      <c r="S36" s="11">
        <v>8.8194526440000001</v>
      </c>
      <c r="T36" s="11">
        <v>10.065667879999999</v>
      </c>
      <c r="U36" s="11">
        <v>0</v>
      </c>
      <c r="V36" s="11">
        <v>14.712867243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0.61122169100000001</v>
      </c>
      <c r="AC36" s="11">
        <v>2.3546513650000001</v>
      </c>
      <c r="AD36" s="11">
        <v>0</v>
      </c>
      <c r="AE36" s="11">
        <v>0</v>
      </c>
      <c r="AF36" s="11">
        <v>35.86089836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1.6877682000000001E-2</v>
      </c>
      <c r="AM36" s="11">
        <v>0</v>
      </c>
      <c r="AN36" s="11">
        <v>0</v>
      </c>
      <c r="AO36" s="11">
        <v>0</v>
      </c>
      <c r="AP36" s="11">
        <v>0.85139246199999996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27.931750940000001</v>
      </c>
      <c r="AW36" s="11">
        <v>188.137003214</v>
      </c>
      <c r="AX36" s="11">
        <v>0</v>
      </c>
      <c r="AY36" s="11">
        <v>0</v>
      </c>
      <c r="AZ36" s="11">
        <v>188.423549401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12.741652101</v>
      </c>
      <c r="BG36" s="11">
        <v>7.0678200100000002</v>
      </c>
      <c r="BH36" s="11">
        <v>4.0221011129999997</v>
      </c>
      <c r="BI36" s="11">
        <v>0</v>
      </c>
      <c r="BJ36" s="11">
        <v>37.905525587</v>
      </c>
      <c r="BK36" s="12">
        <f t="shared" si="5"/>
        <v>2715.4094966749999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85.627249171000003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77.077510222000001</v>
      </c>
      <c r="I37" s="13">
        <f t="shared" si="6"/>
        <v>11654.578584629</v>
      </c>
      <c r="J37" s="13">
        <f t="shared" si="6"/>
        <v>786.21051819100012</v>
      </c>
      <c r="K37" s="13">
        <f t="shared" si="6"/>
        <v>0</v>
      </c>
      <c r="L37" s="14">
        <f t="shared" si="6"/>
        <v>2447.6519525550002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24.626290418</v>
      </c>
      <c r="S37" s="13">
        <f t="shared" si="6"/>
        <v>227.58294791699998</v>
      </c>
      <c r="T37" s="13">
        <f t="shared" si="6"/>
        <v>21.449660267999999</v>
      </c>
      <c r="U37" s="13">
        <f t="shared" si="6"/>
        <v>0</v>
      </c>
      <c r="V37" s="14">
        <f t="shared" si="6"/>
        <v>120.227063394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16.296171776000001</v>
      </c>
      <c r="AC37" s="13">
        <f t="shared" si="6"/>
        <v>54.423846741000006</v>
      </c>
      <c r="AD37" s="13">
        <f t="shared" si="6"/>
        <v>0</v>
      </c>
      <c r="AE37" s="13">
        <f t="shared" si="6"/>
        <v>0</v>
      </c>
      <c r="AF37" s="14">
        <f t="shared" si="6"/>
        <v>1056.4998347910002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1.0841460740000002</v>
      </c>
      <c r="AM37" s="13">
        <f t="shared" si="6"/>
        <v>0.30937953099999999</v>
      </c>
      <c r="AN37" s="13">
        <f t="shared" si="6"/>
        <v>0</v>
      </c>
      <c r="AO37" s="13">
        <f t="shared" si="6"/>
        <v>0</v>
      </c>
      <c r="AP37" s="14">
        <f t="shared" si="6"/>
        <v>34.65185572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166.543711823</v>
      </c>
      <c r="AW37" s="13">
        <f t="shared" si="6"/>
        <v>1393.472174771</v>
      </c>
      <c r="AX37" s="13">
        <f t="shared" si="6"/>
        <v>5.8196077279999994</v>
      </c>
      <c r="AY37" s="13">
        <f t="shared" si="6"/>
        <v>0</v>
      </c>
      <c r="AZ37" s="17">
        <f t="shared" si="6"/>
        <v>2700.2990765320001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52.702611634</v>
      </c>
      <c r="BG37" s="13">
        <f t="shared" si="6"/>
        <v>98.276084146000002</v>
      </c>
      <c r="BH37" s="13">
        <f t="shared" si="6"/>
        <v>12.318555571999999</v>
      </c>
      <c r="BI37" s="13">
        <f t="shared" si="6"/>
        <v>0</v>
      </c>
      <c r="BJ37" s="14">
        <f>SUM(BJ25:BJ36)</f>
        <v>152.61678968499999</v>
      </c>
      <c r="BK37" s="23">
        <f>SUM(BK25:BK36)</f>
        <v>21190.345623288995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640.20846678599992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142.305373925</v>
      </c>
      <c r="I38" s="13">
        <f t="shared" si="7"/>
        <v>29907.845379286999</v>
      </c>
      <c r="J38" s="13">
        <f t="shared" si="7"/>
        <v>3843.3392464939998</v>
      </c>
      <c r="K38" s="13">
        <f t="shared" si="7"/>
        <v>0</v>
      </c>
      <c r="L38" s="13">
        <f t="shared" si="7"/>
        <v>2816.328097266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49.422455391</v>
      </c>
      <c r="S38" s="13">
        <f t="shared" si="7"/>
        <v>1132.421210233</v>
      </c>
      <c r="T38" s="13">
        <f t="shared" si="7"/>
        <v>34.869751194999999</v>
      </c>
      <c r="U38" s="13">
        <f t="shared" si="7"/>
        <v>0</v>
      </c>
      <c r="V38" s="13">
        <f t="shared" si="7"/>
        <v>192.26650307099999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19.472146845000001</v>
      </c>
      <c r="AC38" s="13">
        <f t="shared" si="7"/>
        <v>99.524953399000012</v>
      </c>
      <c r="AD38" s="13">
        <f t="shared" si="7"/>
        <v>0</v>
      </c>
      <c r="AE38" s="13">
        <f t="shared" si="7"/>
        <v>0</v>
      </c>
      <c r="AF38" s="13">
        <f t="shared" si="7"/>
        <v>1402.0825820820003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1.2999326970000002</v>
      </c>
      <c r="AM38" s="13">
        <f t="shared" si="7"/>
        <v>0.30937953099999999</v>
      </c>
      <c r="AN38" s="13">
        <f t="shared" si="7"/>
        <v>0</v>
      </c>
      <c r="AO38" s="13">
        <f t="shared" si="7"/>
        <v>0</v>
      </c>
      <c r="AP38" s="13">
        <f t="shared" si="7"/>
        <v>38.799953181999996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262.428681488</v>
      </c>
      <c r="AW38" s="13">
        <f t="shared" si="7"/>
        <v>3469.3400519219999</v>
      </c>
      <c r="AX38" s="13">
        <f t="shared" si="7"/>
        <v>5.8709481819999993</v>
      </c>
      <c r="AY38" s="13">
        <f t="shared" si="7"/>
        <v>0</v>
      </c>
      <c r="AZ38" s="24">
        <f t="shared" si="7"/>
        <v>3151.5383919559999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84.689426776999994</v>
      </c>
      <c r="BG38" s="13">
        <f t="shared" si="7"/>
        <v>107.557204838</v>
      </c>
      <c r="BH38" s="13">
        <f t="shared" si="7"/>
        <v>20.790849054999999</v>
      </c>
      <c r="BI38" s="13">
        <f t="shared" si="7"/>
        <v>0</v>
      </c>
      <c r="BJ38" s="13">
        <f>BJ37+BJ23+BJ20+BJ17+BJ14+BJ11</f>
        <v>205.30750300899999</v>
      </c>
      <c r="BK38" s="16">
        <f>BK37+BK23+BK20+BK17+BK14+BK11</f>
        <v>47628.018488610993</v>
      </c>
    </row>
    <row r="39" spans="1:63" ht="3.75" customHeight="1" x14ac:dyDescent="0.3">
      <c r="A39" s="10"/>
      <c r="B39" s="51"/>
      <c r="C39" s="89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90"/>
    </row>
    <row r="40" spans="1:63" ht="13" x14ac:dyDescent="0.3">
      <c r="A40" s="10" t="s">
        <v>47</v>
      </c>
      <c r="B40" s="39" t="s">
        <v>48</v>
      </c>
      <c r="C40" s="89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90"/>
    </row>
    <row r="41" spans="1:63" s="5" customFormat="1" ht="13" x14ac:dyDescent="0.3">
      <c r="A41" s="10" t="s">
        <v>12</v>
      </c>
      <c r="B41" s="43" t="s">
        <v>49</v>
      </c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6"/>
    </row>
    <row r="42" spans="1:63" s="5" customFormat="1" ht="13" x14ac:dyDescent="0.3">
      <c r="A42" s="10"/>
      <c r="B42" s="64" t="s">
        <v>50</v>
      </c>
      <c r="C42" s="26">
        <v>0</v>
      </c>
      <c r="D42" s="26">
        <v>1.9055290499999999</v>
      </c>
      <c r="E42" s="26">
        <v>0</v>
      </c>
      <c r="F42" s="26">
        <v>0</v>
      </c>
      <c r="G42" s="26">
        <v>0</v>
      </c>
      <c r="H42" s="26">
        <v>5.0826115439999997</v>
      </c>
      <c r="I42" s="26">
        <v>0</v>
      </c>
      <c r="J42" s="26">
        <v>0</v>
      </c>
      <c r="K42" s="26">
        <v>0</v>
      </c>
      <c r="L42" s="26">
        <v>0.74321532000000001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2.8982091310000002</v>
      </c>
      <c r="S42" s="26">
        <v>0</v>
      </c>
      <c r="T42" s="26">
        <v>0</v>
      </c>
      <c r="U42" s="26">
        <v>0</v>
      </c>
      <c r="V42" s="26">
        <v>0.14154047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9.1760765600000003</v>
      </c>
      <c r="AC42" s="26">
        <v>0</v>
      </c>
      <c r="AD42" s="26">
        <v>0</v>
      </c>
      <c r="AE42" s="26">
        <v>0</v>
      </c>
      <c r="AF42" s="26">
        <v>3.0099602999999999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0.80958247500000002</v>
      </c>
      <c r="AM42" s="26">
        <v>0</v>
      </c>
      <c r="AN42" s="26">
        <v>0</v>
      </c>
      <c r="AO42" s="26">
        <v>0</v>
      </c>
      <c r="AP42" s="26">
        <v>8.7287059E-2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153.108883523</v>
      </c>
      <c r="AW42" s="26">
        <v>0.61847812599999996</v>
      </c>
      <c r="AX42" s="26">
        <v>0</v>
      </c>
      <c r="AY42" s="26">
        <v>0</v>
      </c>
      <c r="AZ42" s="26">
        <v>5.6465721100000001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56.210703875999997</v>
      </c>
      <c r="BG42" s="26">
        <v>4.6602915000000002E-2</v>
      </c>
      <c r="BH42" s="26">
        <v>0</v>
      </c>
      <c r="BI42" s="26">
        <v>0</v>
      </c>
      <c r="BJ42" s="26">
        <v>0.35139546199999999</v>
      </c>
      <c r="BK42" s="12">
        <f>SUM(C42:BJ42)</f>
        <v>239.83664792100001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7.6622183030000004</v>
      </c>
      <c r="E43" s="26">
        <v>0</v>
      </c>
      <c r="F43" s="26">
        <v>0</v>
      </c>
      <c r="G43" s="26">
        <v>0</v>
      </c>
      <c r="H43" s="26">
        <v>273.47994340299999</v>
      </c>
      <c r="I43" s="26">
        <v>2.0681096E-2</v>
      </c>
      <c r="J43" s="26">
        <v>0</v>
      </c>
      <c r="K43" s="26">
        <v>0</v>
      </c>
      <c r="L43" s="26">
        <v>22.817981368000002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157.30471029399999</v>
      </c>
      <c r="S43" s="26">
        <v>0</v>
      </c>
      <c r="T43" s="26">
        <v>0</v>
      </c>
      <c r="U43" s="26">
        <v>0</v>
      </c>
      <c r="V43" s="26">
        <v>7.4261056280000002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9.4914419399999996</v>
      </c>
      <c r="AC43" s="26">
        <v>0</v>
      </c>
      <c r="AD43" s="26">
        <v>0</v>
      </c>
      <c r="AE43" s="26">
        <v>0</v>
      </c>
      <c r="AF43" s="26">
        <v>2.2617039110000001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0.57934145999999997</v>
      </c>
      <c r="AM43" s="26">
        <v>0</v>
      </c>
      <c r="AN43" s="26">
        <v>0</v>
      </c>
      <c r="AO43" s="26">
        <v>0</v>
      </c>
      <c r="AP43" s="26">
        <v>0.112821321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2283.2837401940001</v>
      </c>
      <c r="AW43" s="26">
        <v>8.103284854</v>
      </c>
      <c r="AX43" s="26">
        <v>0</v>
      </c>
      <c r="AY43" s="26">
        <v>0</v>
      </c>
      <c r="AZ43" s="26">
        <v>360.91592702700001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791.23520377499995</v>
      </c>
      <c r="BG43" s="26">
        <v>3.166032044</v>
      </c>
      <c r="BH43" s="26">
        <v>0</v>
      </c>
      <c r="BI43" s="26">
        <v>0</v>
      </c>
      <c r="BJ43" s="26">
        <v>92.930233758</v>
      </c>
      <c r="BK43" s="12">
        <f>SUM(C43:BJ43)</f>
        <v>4020.791370376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9.5677473529999997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278.56255494699997</v>
      </c>
      <c r="I44" s="15">
        <f t="shared" si="8"/>
        <v>2.0681096E-2</v>
      </c>
      <c r="J44" s="15">
        <f t="shared" si="8"/>
        <v>0</v>
      </c>
      <c r="K44" s="15">
        <f t="shared" si="8"/>
        <v>0</v>
      </c>
      <c r="L44" s="15">
        <f t="shared" si="8"/>
        <v>23.561196688000003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160.20291942499998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7.567646098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18.6675185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5.271664211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1.388923935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0.20010838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2436.3926237169999</v>
      </c>
      <c r="AW44" s="15">
        <f t="shared" si="8"/>
        <v>8.7217629799999994</v>
      </c>
      <c r="AX44" s="15">
        <f t="shared" si="8"/>
        <v>0</v>
      </c>
      <c r="AY44" s="15">
        <f t="shared" si="8"/>
        <v>0</v>
      </c>
      <c r="AZ44" s="15">
        <f t="shared" si="8"/>
        <v>366.56249913700003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847.44590765099997</v>
      </c>
      <c r="BG44" s="15">
        <f t="shared" si="8"/>
        <v>3.2126349589999998</v>
      </c>
      <c r="BH44" s="15">
        <f t="shared" si="8"/>
        <v>0</v>
      </c>
      <c r="BI44" s="15">
        <f t="shared" si="8"/>
        <v>0</v>
      </c>
      <c r="BJ44" s="15">
        <f t="shared" si="8"/>
        <v>93.281629219999999</v>
      </c>
      <c r="BK44" s="15">
        <f>SUM(BK42:BK43)</f>
        <v>4260.6280182970004</v>
      </c>
    </row>
    <row r="45" spans="1:63" ht="13" x14ac:dyDescent="0.3">
      <c r="A45" s="10" t="s">
        <v>18</v>
      </c>
      <c r="B45" s="43" t="s">
        <v>52</v>
      </c>
      <c r="C45" s="89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90"/>
    </row>
    <row r="46" spans="1:63" ht="13" x14ac:dyDescent="0.3">
      <c r="A46" s="10"/>
      <c r="B46" s="48" t="s">
        <v>53</v>
      </c>
      <c r="C46" s="11">
        <v>0</v>
      </c>
      <c r="D46" s="11">
        <v>18.182116806</v>
      </c>
      <c r="E46" s="11">
        <v>0</v>
      </c>
      <c r="F46" s="11">
        <v>0</v>
      </c>
      <c r="G46" s="11">
        <v>0</v>
      </c>
      <c r="H46" s="11">
        <v>637.59994380499995</v>
      </c>
      <c r="I46" s="11">
        <v>1207.91011832</v>
      </c>
      <c r="J46" s="11">
        <v>0</v>
      </c>
      <c r="K46" s="11">
        <v>0</v>
      </c>
      <c r="L46" s="11">
        <v>736.87343410999995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235.03267482499999</v>
      </c>
      <c r="S46" s="11">
        <v>1.290498138</v>
      </c>
      <c r="T46" s="11">
        <v>0</v>
      </c>
      <c r="U46" s="11">
        <v>0</v>
      </c>
      <c r="V46" s="11">
        <v>66.977264548999997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18.115521043000001</v>
      </c>
      <c r="AC46" s="11">
        <v>3.3989638549999999</v>
      </c>
      <c r="AD46" s="11">
        <v>0</v>
      </c>
      <c r="AE46" s="11">
        <v>0</v>
      </c>
      <c r="AF46" s="11">
        <v>47.007157862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0.86784477100000001</v>
      </c>
      <c r="AM46" s="11">
        <v>0.49017353000000002</v>
      </c>
      <c r="AN46" s="11">
        <v>0</v>
      </c>
      <c r="AO46" s="11">
        <v>0</v>
      </c>
      <c r="AP46" s="11">
        <v>0.735612131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4538.8823567070003</v>
      </c>
      <c r="AW46" s="11">
        <v>394.46838170699999</v>
      </c>
      <c r="AX46" s="11">
        <v>0</v>
      </c>
      <c r="AY46" s="11">
        <v>1.7941088000000001E-2</v>
      </c>
      <c r="AZ46" s="11">
        <v>3438.2295612789999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1493.986555057</v>
      </c>
      <c r="BG46" s="11">
        <v>48.439293937000002</v>
      </c>
      <c r="BH46" s="11">
        <v>0</v>
      </c>
      <c r="BI46" s="11">
        <v>0</v>
      </c>
      <c r="BJ46" s="11">
        <v>373.133394017</v>
      </c>
      <c r="BK46" s="12">
        <f t="shared" ref="BK46:BK63" si="9">SUM(C46:BJ46)</f>
        <v>13261.638807537001</v>
      </c>
    </row>
    <row r="47" spans="1:63" ht="13" x14ac:dyDescent="0.3">
      <c r="A47" s="10"/>
      <c r="B47" s="48" t="s">
        <v>54</v>
      </c>
      <c r="C47" s="11">
        <v>0</v>
      </c>
      <c r="D47" s="11">
        <v>1.431810968</v>
      </c>
      <c r="E47" s="11">
        <v>0</v>
      </c>
      <c r="F47" s="11">
        <v>0</v>
      </c>
      <c r="G47" s="11">
        <v>0</v>
      </c>
      <c r="H47" s="11">
        <v>22.193810457000001</v>
      </c>
      <c r="I47" s="11">
        <v>29.106544332999999</v>
      </c>
      <c r="J47" s="11">
        <v>0</v>
      </c>
      <c r="K47" s="11">
        <v>0</v>
      </c>
      <c r="L47" s="11">
        <v>18.150214334000001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11.398664776</v>
      </c>
      <c r="S47" s="11">
        <v>6.3133405000000004E-2</v>
      </c>
      <c r="T47" s="11">
        <v>0</v>
      </c>
      <c r="U47" s="11">
        <v>0</v>
      </c>
      <c r="V47" s="11">
        <v>2.4207101170000001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0.48763274899999998</v>
      </c>
      <c r="AC47" s="11">
        <v>0</v>
      </c>
      <c r="AD47" s="11">
        <v>0</v>
      </c>
      <c r="AE47" s="11">
        <v>0</v>
      </c>
      <c r="AF47" s="11">
        <v>3.2626251399999999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1.5365408000000001E-2</v>
      </c>
      <c r="AM47" s="11">
        <v>0</v>
      </c>
      <c r="AN47" s="11">
        <v>0</v>
      </c>
      <c r="AO47" s="11">
        <v>0</v>
      </c>
      <c r="AP47" s="11">
        <v>2.7898368999999999E-2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14.446934868</v>
      </c>
      <c r="AW47" s="11">
        <v>0.76635942499999998</v>
      </c>
      <c r="AX47" s="11">
        <v>0</v>
      </c>
      <c r="AY47" s="11">
        <v>0</v>
      </c>
      <c r="AZ47" s="11">
        <v>20.889940249999999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4.4842913539999998</v>
      </c>
      <c r="BG47" s="11">
        <v>0.18070441300000001</v>
      </c>
      <c r="BH47" s="11">
        <v>0</v>
      </c>
      <c r="BI47" s="11">
        <v>0</v>
      </c>
      <c r="BJ47" s="11">
        <v>1.8767222530000001</v>
      </c>
      <c r="BK47" s="12">
        <f t="shared" si="9"/>
        <v>131.20336261899999</v>
      </c>
    </row>
    <row r="48" spans="1:63" ht="13" x14ac:dyDescent="0.3">
      <c r="A48" s="10"/>
      <c r="B48" s="48" t="s">
        <v>55</v>
      </c>
      <c r="C48" s="11">
        <v>0</v>
      </c>
      <c r="D48" s="11">
        <v>1.2200876679999999</v>
      </c>
      <c r="E48" s="11">
        <v>0</v>
      </c>
      <c r="F48" s="11">
        <v>0</v>
      </c>
      <c r="G48" s="11">
        <v>0</v>
      </c>
      <c r="H48" s="11">
        <v>10.758861072</v>
      </c>
      <c r="I48" s="11">
        <v>560.50084161300003</v>
      </c>
      <c r="J48" s="11">
        <v>0</v>
      </c>
      <c r="K48" s="11">
        <v>0</v>
      </c>
      <c r="L48" s="11">
        <v>300.78670416400001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3.40584709</v>
      </c>
      <c r="S48" s="11">
        <v>23.250430057999999</v>
      </c>
      <c r="T48" s="11">
        <v>0</v>
      </c>
      <c r="U48" s="11">
        <v>0</v>
      </c>
      <c r="V48" s="11">
        <v>7.5513953469999997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0.78346749800000004</v>
      </c>
      <c r="AC48" s="11">
        <v>54.366668191999999</v>
      </c>
      <c r="AD48" s="11">
        <v>0</v>
      </c>
      <c r="AE48" s="11">
        <v>0</v>
      </c>
      <c r="AF48" s="11">
        <v>493.15894527099999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6.2265920000000002E-2</v>
      </c>
      <c r="AM48" s="11">
        <v>0.92537934600000005</v>
      </c>
      <c r="AN48" s="11">
        <v>0</v>
      </c>
      <c r="AO48" s="11">
        <v>0</v>
      </c>
      <c r="AP48" s="11">
        <v>3.4008898140000001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114.86545129300001</v>
      </c>
      <c r="AW48" s="11">
        <v>69.846766637000002</v>
      </c>
      <c r="AX48" s="11">
        <v>0</v>
      </c>
      <c r="AY48" s="11">
        <v>0</v>
      </c>
      <c r="AZ48" s="11">
        <v>455.53548124100001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59.908960600999997</v>
      </c>
      <c r="BG48" s="11">
        <v>11.277196722999999</v>
      </c>
      <c r="BH48" s="11">
        <v>0</v>
      </c>
      <c r="BI48" s="11">
        <v>0</v>
      </c>
      <c r="BJ48" s="11">
        <v>62.621039691</v>
      </c>
      <c r="BK48" s="12">
        <f t="shared" si="9"/>
        <v>2234.2266792390005</v>
      </c>
    </row>
    <row r="49" spans="1:63" ht="13" x14ac:dyDescent="0.3">
      <c r="A49" s="10"/>
      <c r="B49" s="48" t="s">
        <v>56</v>
      </c>
      <c r="C49" s="11">
        <v>0</v>
      </c>
      <c r="D49" s="11">
        <v>5.0618461249999998</v>
      </c>
      <c r="E49" s="11">
        <v>0</v>
      </c>
      <c r="F49" s="11">
        <v>0</v>
      </c>
      <c r="G49" s="11">
        <v>0</v>
      </c>
      <c r="H49" s="11">
        <v>238.10968043299999</v>
      </c>
      <c r="I49" s="11">
        <v>3.8869688020000002</v>
      </c>
      <c r="J49" s="11">
        <v>0</v>
      </c>
      <c r="K49" s="11">
        <v>0</v>
      </c>
      <c r="L49" s="11">
        <v>148.46986171899999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110.09912454800001</v>
      </c>
      <c r="S49" s="11">
        <v>8.7496446000000005E-2</v>
      </c>
      <c r="T49" s="11">
        <v>0</v>
      </c>
      <c r="U49" s="11">
        <v>0</v>
      </c>
      <c r="V49" s="11">
        <v>20.358294315999999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16.534859047000001</v>
      </c>
      <c r="AC49" s="11">
        <v>0.19603317200000001</v>
      </c>
      <c r="AD49" s="11">
        <v>0</v>
      </c>
      <c r="AE49" s="11">
        <v>0</v>
      </c>
      <c r="AF49" s="11">
        <v>20.808867672000002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0.86103916800000002</v>
      </c>
      <c r="AM49" s="11">
        <v>5.7952189999999999E-3</v>
      </c>
      <c r="AN49" s="11">
        <v>0</v>
      </c>
      <c r="AO49" s="11">
        <v>0</v>
      </c>
      <c r="AP49" s="11">
        <v>1.0963585769999999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795.94866740099997</v>
      </c>
      <c r="AW49" s="11">
        <v>47.464884470999998</v>
      </c>
      <c r="AX49" s="11">
        <v>0</v>
      </c>
      <c r="AY49" s="11">
        <v>0</v>
      </c>
      <c r="AZ49" s="11">
        <v>514.76898953399996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305.47130520000002</v>
      </c>
      <c r="BG49" s="11">
        <v>17.210414725</v>
      </c>
      <c r="BH49" s="11">
        <v>0</v>
      </c>
      <c r="BI49" s="11">
        <v>0</v>
      </c>
      <c r="BJ49" s="11">
        <v>72.386421502999994</v>
      </c>
      <c r="BK49" s="12">
        <f t="shared" si="9"/>
        <v>2318.8269080780001</v>
      </c>
    </row>
    <row r="50" spans="1:63" ht="13" x14ac:dyDescent="0.3">
      <c r="A50" s="10"/>
      <c r="B50" s="48" t="s">
        <v>57</v>
      </c>
      <c r="C50" s="11">
        <v>0</v>
      </c>
      <c r="D50" s="11">
        <v>2.6184195909999999</v>
      </c>
      <c r="E50" s="11">
        <v>0</v>
      </c>
      <c r="F50" s="11">
        <v>0</v>
      </c>
      <c r="G50" s="11">
        <v>0</v>
      </c>
      <c r="H50" s="11">
        <v>34.749783977</v>
      </c>
      <c r="I50" s="11">
        <v>8.1711159480000006</v>
      </c>
      <c r="J50" s="11">
        <v>26.846473205999999</v>
      </c>
      <c r="K50" s="11">
        <v>0</v>
      </c>
      <c r="L50" s="11">
        <v>24.727248217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15.826044049</v>
      </c>
      <c r="S50" s="11">
        <v>5.0322880000000002E-3</v>
      </c>
      <c r="T50" s="11">
        <v>0</v>
      </c>
      <c r="U50" s="11">
        <v>0</v>
      </c>
      <c r="V50" s="11">
        <v>3.7455544010000001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46.084505919000001</v>
      </c>
      <c r="AC50" s="11">
        <v>2.3864650589999998</v>
      </c>
      <c r="AD50" s="11">
        <v>0</v>
      </c>
      <c r="AE50" s="11">
        <v>0</v>
      </c>
      <c r="AF50" s="11">
        <v>320.80097302500002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2.2742084450000002</v>
      </c>
      <c r="AM50" s="11">
        <v>0</v>
      </c>
      <c r="AN50" s="11">
        <v>0</v>
      </c>
      <c r="AO50" s="11">
        <v>0</v>
      </c>
      <c r="AP50" s="11">
        <v>11.284073963000001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326.56294035299999</v>
      </c>
      <c r="AW50" s="11">
        <v>42.651870213000002</v>
      </c>
      <c r="AX50" s="11">
        <v>0</v>
      </c>
      <c r="AY50" s="11">
        <v>0</v>
      </c>
      <c r="AZ50" s="11">
        <v>563.84090177300004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121.83659739700001</v>
      </c>
      <c r="BG50" s="11">
        <v>13.520317432000001</v>
      </c>
      <c r="BH50" s="11">
        <v>0</v>
      </c>
      <c r="BI50" s="11">
        <v>0</v>
      </c>
      <c r="BJ50" s="11">
        <v>59.259835326999998</v>
      </c>
      <c r="BK50" s="12">
        <f t="shared" si="9"/>
        <v>1627.1923605830002</v>
      </c>
    </row>
    <row r="51" spans="1:63" ht="13" x14ac:dyDescent="0.3">
      <c r="A51" s="10"/>
      <c r="B51" s="48" t="s">
        <v>58</v>
      </c>
      <c r="C51" s="11">
        <v>0</v>
      </c>
      <c r="D51" s="11">
        <v>2.3531543990000001</v>
      </c>
      <c r="E51" s="11">
        <v>0</v>
      </c>
      <c r="F51" s="11">
        <v>0</v>
      </c>
      <c r="G51" s="11">
        <v>0</v>
      </c>
      <c r="H51" s="11">
        <v>27.178659549999999</v>
      </c>
      <c r="I51" s="11">
        <v>4.5255772399999996</v>
      </c>
      <c r="J51" s="11">
        <v>0</v>
      </c>
      <c r="K51" s="11">
        <v>0</v>
      </c>
      <c r="L51" s="11">
        <v>27.842482211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7.1531872080000003</v>
      </c>
      <c r="S51" s="11">
        <v>3.7681298750000001</v>
      </c>
      <c r="T51" s="11">
        <v>0</v>
      </c>
      <c r="U51" s="11">
        <v>0</v>
      </c>
      <c r="V51" s="11">
        <v>12.717206081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1.5342960560000001</v>
      </c>
      <c r="AC51" s="11">
        <v>0</v>
      </c>
      <c r="AD51" s="11">
        <v>0</v>
      </c>
      <c r="AE51" s="11">
        <v>0</v>
      </c>
      <c r="AF51" s="11">
        <v>19.897059139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0.278745721</v>
      </c>
      <c r="AM51" s="11">
        <v>0.40389951400000002</v>
      </c>
      <c r="AN51" s="11">
        <v>0</v>
      </c>
      <c r="AO51" s="11">
        <v>0</v>
      </c>
      <c r="AP51" s="11">
        <v>0.35227523599999999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239.81148643</v>
      </c>
      <c r="AW51" s="11">
        <v>120.193296406</v>
      </c>
      <c r="AX51" s="11">
        <v>0</v>
      </c>
      <c r="AY51" s="11">
        <v>0</v>
      </c>
      <c r="AZ51" s="11">
        <v>843.94607534700003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75.817531571000004</v>
      </c>
      <c r="BG51" s="11">
        <v>6.865757222</v>
      </c>
      <c r="BH51" s="11">
        <v>0</v>
      </c>
      <c r="BI51" s="11">
        <v>0</v>
      </c>
      <c r="BJ51" s="11">
        <v>114.670744317</v>
      </c>
      <c r="BK51" s="12">
        <f t="shared" si="9"/>
        <v>1509.3095635230002</v>
      </c>
    </row>
    <row r="52" spans="1:63" ht="13" x14ac:dyDescent="0.3">
      <c r="A52" s="10"/>
      <c r="B52" s="48" t="s">
        <v>59</v>
      </c>
      <c r="C52" s="11">
        <v>0</v>
      </c>
      <c r="D52" s="11">
        <v>3.275285266</v>
      </c>
      <c r="E52" s="11">
        <v>0</v>
      </c>
      <c r="F52" s="11">
        <v>0</v>
      </c>
      <c r="G52" s="11">
        <v>0</v>
      </c>
      <c r="H52" s="11">
        <v>75.205428776000005</v>
      </c>
      <c r="I52" s="11">
        <v>37.219315899000001</v>
      </c>
      <c r="J52" s="11">
        <v>0</v>
      </c>
      <c r="K52" s="11">
        <v>0</v>
      </c>
      <c r="L52" s="11">
        <v>36.484830449999997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27.054696337999999</v>
      </c>
      <c r="S52" s="11">
        <v>2.0487981880000001</v>
      </c>
      <c r="T52" s="11">
        <v>0</v>
      </c>
      <c r="U52" s="11">
        <v>0</v>
      </c>
      <c r="V52" s="11">
        <v>6.1304211579999999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80.127244738000002</v>
      </c>
      <c r="AC52" s="11">
        <v>1.831256985</v>
      </c>
      <c r="AD52" s="11">
        <v>0</v>
      </c>
      <c r="AE52" s="11">
        <v>0</v>
      </c>
      <c r="AF52" s="11">
        <v>196.63160521200001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5.3732596929999996</v>
      </c>
      <c r="AM52" s="11">
        <v>1.631407252</v>
      </c>
      <c r="AN52" s="11">
        <v>0</v>
      </c>
      <c r="AO52" s="11">
        <v>0</v>
      </c>
      <c r="AP52" s="11">
        <v>6.6572128079999997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610.44652015999998</v>
      </c>
      <c r="AW52" s="11">
        <v>92.215817770000001</v>
      </c>
      <c r="AX52" s="11">
        <v>0</v>
      </c>
      <c r="AY52" s="11">
        <v>0</v>
      </c>
      <c r="AZ52" s="11">
        <v>412.69416498800001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176.88765905899999</v>
      </c>
      <c r="BG52" s="11">
        <v>11.041380415000001</v>
      </c>
      <c r="BH52" s="11">
        <v>0</v>
      </c>
      <c r="BI52" s="11">
        <v>0</v>
      </c>
      <c r="BJ52" s="11">
        <v>38.068649575000002</v>
      </c>
      <c r="BK52" s="12">
        <f t="shared" si="9"/>
        <v>1821.0249547300002</v>
      </c>
    </row>
    <row r="53" spans="1:63" ht="13" x14ac:dyDescent="0.3">
      <c r="A53" s="10"/>
      <c r="B53" s="48" t="s">
        <v>60</v>
      </c>
      <c r="C53" s="11">
        <v>0</v>
      </c>
      <c r="D53" s="11">
        <v>5.2608828839999999</v>
      </c>
      <c r="E53" s="11">
        <v>0</v>
      </c>
      <c r="F53" s="11">
        <v>0</v>
      </c>
      <c r="G53" s="11">
        <v>0</v>
      </c>
      <c r="H53" s="11">
        <v>83.234900561000003</v>
      </c>
      <c r="I53" s="11">
        <v>105.147031164</v>
      </c>
      <c r="J53" s="11">
        <v>0</v>
      </c>
      <c r="K53" s="11">
        <v>0</v>
      </c>
      <c r="L53" s="11">
        <v>358.64362473300002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29.673173747</v>
      </c>
      <c r="S53" s="11">
        <v>5.143122881</v>
      </c>
      <c r="T53" s="11">
        <v>0</v>
      </c>
      <c r="U53" s="11">
        <v>0</v>
      </c>
      <c r="V53" s="11">
        <v>19.378191554000001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46.231329168000002</v>
      </c>
      <c r="AC53" s="11">
        <v>8.6029411759999999</v>
      </c>
      <c r="AD53" s="11">
        <v>0</v>
      </c>
      <c r="AE53" s="11">
        <v>0</v>
      </c>
      <c r="AF53" s="11">
        <v>314.52624802399998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2.8963404960000001</v>
      </c>
      <c r="AM53" s="11">
        <v>0.48763453600000001</v>
      </c>
      <c r="AN53" s="11">
        <v>0</v>
      </c>
      <c r="AO53" s="11">
        <v>0</v>
      </c>
      <c r="AP53" s="11">
        <v>8.2388363210000009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1085.7948346549999</v>
      </c>
      <c r="AW53" s="11">
        <v>169.3309576</v>
      </c>
      <c r="AX53" s="11">
        <v>0</v>
      </c>
      <c r="AY53" s="11">
        <v>0</v>
      </c>
      <c r="AZ53" s="11">
        <v>1236.9045072209999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368.56182482899999</v>
      </c>
      <c r="BG53" s="11">
        <v>16.651855158</v>
      </c>
      <c r="BH53" s="11">
        <v>0</v>
      </c>
      <c r="BI53" s="11">
        <v>0</v>
      </c>
      <c r="BJ53" s="11">
        <v>176.95745299800001</v>
      </c>
      <c r="BK53" s="12">
        <f t="shared" si="9"/>
        <v>4041.6656897060002</v>
      </c>
    </row>
    <row r="54" spans="1:63" ht="13" x14ac:dyDescent="0.3">
      <c r="A54" s="10"/>
      <c r="B54" s="48" t="s">
        <v>61</v>
      </c>
      <c r="C54" s="11">
        <v>0</v>
      </c>
      <c r="D54" s="11">
        <v>2.2521977419999999</v>
      </c>
      <c r="E54" s="11">
        <v>0</v>
      </c>
      <c r="F54" s="11">
        <v>0</v>
      </c>
      <c r="G54" s="11">
        <v>0</v>
      </c>
      <c r="H54" s="11">
        <v>29.393193579999998</v>
      </c>
      <c r="I54" s="11">
        <v>2.5413867890000001</v>
      </c>
      <c r="J54" s="11">
        <v>0</v>
      </c>
      <c r="K54" s="11">
        <v>0</v>
      </c>
      <c r="L54" s="11">
        <v>18.908658370000001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10.367154418</v>
      </c>
      <c r="S54" s="11">
        <v>0</v>
      </c>
      <c r="T54" s="11">
        <v>0</v>
      </c>
      <c r="U54" s="11">
        <v>0</v>
      </c>
      <c r="V54" s="11">
        <v>3.2266340859999998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1.1134400069999999</v>
      </c>
      <c r="AC54" s="11">
        <v>0</v>
      </c>
      <c r="AD54" s="11">
        <v>0</v>
      </c>
      <c r="AE54" s="11">
        <v>0</v>
      </c>
      <c r="AF54" s="11">
        <v>1.6740247589999999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2.4900240000000001E-2</v>
      </c>
      <c r="AM54" s="11">
        <v>0</v>
      </c>
      <c r="AN54" s="11">
        <v>0</v>
      </c>
      <c r="AO54" s="11">
        <v>0</v>
      </c>
      <c r="AP54" s="11">
        <v>0.106444329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375.56436785400001</v>
      </c>
      <c r="AW54" s="11">
        <v>29.709576254000002</v>
      </c>
      <c r="AX54" s="11">
        <v>0</v>
      </c>
      <c r="AY54" s="11">
        <v>0</v>
      </c>
      <c r="AZ54" s="11">
        <v>368.923756131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149.19187001</v>
      </c>
      <c r="BG54" s="11">
        <v>1.797202134</v>
      </c>
      <c r="BH54" s="11">
        <v>0</v>
      </c>
      <c r="BI54" s="11">
        <v>0</v>
      </c>
      <c r="BJ54" s="11">
        <v>42.977002263000003</v>
      </c>
      <c r="BK54" s="12">
        <f t="shared" si="9"/>
        <v>1037.771808966</v>
      </c>
    </row>
    <row r="55" spans="1:63" ht="13" x14ac:dyDescent="0.3">
      <c r="A55" s="10"/>
      <c r="B55" s="52" t="s">
        <v>62</v>
      </c>
      <c r="C55" s="11">
        <v>0</v>
      </c>
      <c r="D55" s="11">
        <v>2.7821791359999999</v>
      </c>
      <c r="E55" s="11">
        <v>0</v>
      </c>
      <c r="F55" s="11">
        <v>0</v>
      </c>
      <c r="G55" s="11">
        <v>0</v>
      </c>
      <c r="H55" s="11">
        <v>11.350154438000001</v>
      </c>
      <c r="I55" s="11">
        <v>4.7703742719999997</v>
      </c>
      <c r="J55" s="11">
        <v>11.479300224999999</v>
      </c>
      <c r="K55" s="11">
        <v>0</v>
      </c>
      <c r="L55" s="11">
        <v>17.094855210999999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7.2520986560000003</v>
      </c>
      <c r="S55" s="11">
        <v>7.3627525760000001</v>
      </c>
      <c r="T55" s="11">
        <v>0</v>
      </c>
      <c r="U55" s="11">
        <v>0</v>
      </c>
      <c r="V55" s="11">
        <v>3.513811295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13.105519505</v>
      </c>
      <c r="AC55" s="11">
        <v>9.776116601</v>
      </c>
      <c r="AD55" s="11">
        <v>0</v>
      </c>
      <c r="AE55" s="11">
        <v>0</v>
      </c>
      <c r="AF55" s="11">
        <v>642.53258652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1.1115141260000001</v>
      </c>
      <c r="AM55" s="11">
        <v>8.0897470620000007</v>
      </c>
      <c r="AN55" s="11">
        <v>0</v>
      </c>
      <c r="AO55" s="11">
        <v>0</v>
      </c>
      <c r="AP55" s="11">
        <v>26.237922768000001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146.01127245699999</v>
      </c>
      <c r="AW55" s="11">
        <v>84.223926032999998</v>
      </c>
      <c r="AX55" s="11">
        <v>4.3086565E-2</v>
      </c>
      <c r="AY55" s="11">
        <v>0</v>
      </c>
      <c r="AZ55" s="11">
        <v>775.52709556900004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86.931811087</v>
      </c>
      <c r="BG55" s="11">
        <v>14.726328964</v>
      </c>
      <c r="BH55" s="11">
        <v>0.19214769800000001</v>
      </c>
      <c r="BI55" s="11">
        <v>0</v>
      </c>
      <c r="BJ55" s="11">
        <v>202.18135342299999</v>
      </c>
      <c r="BK55" s="12">
        <f t="shared" si="9"/>
        <v>2076.295954187</v>
      </c>
    </row>
    <row r="56" spans="1:63" ht="13" x14ac:dyDescent="0.3">
      <c r="A56" s="10"/>
      <c r="B56" s="53" t="s">
        <v>63</v>
      </c>
      <c r="C56" s="11">
        <v>0</v>
      </c>
      <c r="D56" s="11">
        <v>7.3200493489999996</v>
      </c>
      <c r="E56" s="11">
        <v>0</v>
      </c>
      <c r="F56" s="11">
        <v>0</v>
      </c>
      <c r="G56" s="11">
        <v>0</v>
      </c>
      <c r="H56" s="11">
        <v>199.97591517800001</v>
      </c>
      <c r="I56" s="11">
        <v>24.662337410999999</v>
      </c>
      <c r="J56" s="11">
        <v>0</v>
      </c>
      <c r="K56" s="11">
        <v>0</v>
      </c>
      <c r="L56" s="11">
        <v>100.335180247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49.884860494000002</v>
      </c>
      <c r="S56" s="11">
        <v>0</v>
      </c>
      <c r="T56" s="11">
        <v>0</v>
      </c>
      <c r="U56" s="11">
        <v>0</v>
      </c>
      <c r="V56" s="11">
        <v>14.512668827000001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113.345033957</v>
      </c>
      <c r="AC56" s="11">
        <v>2.2555165989999999</v>
      </c>
      <c r="AD56" s="11">
        <v>0</v>
      </c>
      <c r="AE56" s="11">
        <v>0</v>
      </c>
      <c r="AF56" s="11">
        <v>207.64484913000001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9.5198999529999995</v>
      </c>
      <c r="AM56" s="11">
        <v>1.3618384619999999</v>
      </c>
      <c r="AN56" s="11">
        <v>0</v>
      </c>
      <c r="AO56" s="11">
        <v>0</v>
      </c>
      <c r="AP56" s="11">
        <v>11.311654333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2113.6253373200002</v>
      </c>
      <c r="AW56" s="11">
        <v>126.493761717</v>
      </c>
      <c r="AX56" s="11">
        <v>0</v>
      </c>
      <c r="AY56" s="11">
        <v>0</v>
      </c>
      <c r="AZ56" s="11">
        <v>1244.4434145319999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437.44896137500001</v>
      </c>
      <c r="BG56" s="11">
        <v>37.571328876000003</v>
      </c>
      <c r="BH56" s="11">
        <v>0.190159102</v>
      </c>
      <c r="BI56" s="11">
        <v>0</v>
      </c>
      <c r="BJ56" s="11">
        <v>128.97527654999999</v>
      </c>
      <c r="BK56" s="12">
        <f t="shared" si="9"/>
        <v>4830.8780434119999</v>
      </c>
    </row>
    <row r="57" spans="1:63" ht="13" x14ac:dyDescent="0.3">
      <c r="A57" s="10"/>
      <c r="B57" s="48" t="s">
        <v>64</v>
      </c>
      <c r="C57" s="11">
        <v>0</v>
      </c>
      <c r="D57" s="11">
        <v>20.587729907</v>
      </c>
      <c r="E57" s="11">
        <v>0</v>
      </c>
      <c r="F57" s="11">
        <v>0</v>
      </c>
      <c r="G57" s="11">
        <v>0</v>
      </c>
      <c r="H57" s="11">
        <v>1886.6324047569999</v>
      </c>
      <c r="I57" s="11">
        <v>73.453162613000003</v>
      </c>
      <c r="J57" s="11">
        <v>0</v>
      </c>
      <c r="K57" s="11">
        <v>0</v>
      </c>
      <c r="L57" s="11">
        <v>719.52106602699996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1067.077058605</v>
      </c>
      <c r="S57" s="11">
        <v>7.8294480130000004</v>
      </c>
      <c r="T57" s="11">
        <v>0</v>
      </c>
      <c r="U57" s="11">
        <v>0</v>
      </c>
      <c r="V57" s="11">
        <v>149.55837294299999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42.064674631000003</v>
      </c>
      <c r="AC57" s="11">
        <v>3.9206934819999999</v>
      </c>
      <c r="AD57" s="11">
        <v>0</v>
      </c>
      <c r="AE57" s="11">
        <v>0</v>
      </c>
      <c r="AF57" s="11">
        <v>112.01804004900001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7.9946119189999996</v>
      </c>
      <c r="AM57" s="11">
        <v>0.44603711099999999</v>
      </c>
      <c r="AN57" s="11">
        <v>0</v>
      </c>
      <c r="AO57" s="11">
        <v>0</v>
      </c>
      <c r="AP57" s="11">
        <v>8.2918940590000005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5671.9410223060004</v>
      </c>
      <c r="AW57" s="11">
        <v>189.56635155399999</v>
      </c>
      <c r="AX57" s="11">
        <v>0</v>
      </c>
      <c r="AY57" s="11">
        <v>0</v>
      </c>
      <c r="AZ57" s="11">
        <v>2434.819742488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2476.6370479399998</v>
      </c>
      <c r="BG57" s="11">
        <v>32.649268438999997</v>
      </c>
      <c r="BH57" s="11">
        <v>0</v>
      </c>
      <c r="BI57" s="11">
        <v>0</v>
      </c>
      <c r="BJ57" s="11">
        <v>462.60448473999998</v>
      </c>
      <c r="BK57" s="12">
        <f t="shared" si="9"/>
        <v>15367.613111582999</v>
      </c>
    </row>
    <row r="58" spans="1:63" ht="13" x14ac:dyDescent="0.3">
      <c r="A58" s="10"/>
      <c r="B58" s="48" t="s">
        <v>65</v>
      </c>
      <c r="C58" s="11">
        <v>0</v>
      </c>
      <c r="D58" s="11">
        <v>16.558184539999999</v>
      </c>
      <c r="E58" s="11">
        <v>0</v>
      </c>
      <c r="F58" s="11">
        <v>0</v>
      </c>
      <c r="G58" s="11">
        <v>0</v>
      </c>
      <c r="H58" s="11">
        <v>1100.873426935</v>
      </c>
      <c r="I58" s="11">
        <v>79.460991633000006</v>
      </c>
      <c r="J58" s="11">
        <v>0</v>
      </c>
      <c r="K58" s="11">
        <v>0</v>
      </c>
      <c r="L58" s="11">
        <v>501.005551948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492.08251314400002</v>
      </c>
      <c r="S58" s="11">
        <v>1.6584903259999999</v>
      </c>
      <c r="T58" s="11">
        <v>0</v>
      </c>
      <c r="U58" s="11">
        <v>0</v>
      </c>
      <c r="V58" s="11">
        <v>82.925732800999995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21.075123682000001</v>
      </c>
      <c r="AC58" s="11">
        <v>3.3421936969999999</v>
      </c>
      <c r="AD58" s="11">
        <v>0</v>
      </c>
      <c r="AE58" s="11">
        <v>0</v>
      </c>
      <c r="AF58" s="11">
        <v>457.15307014000001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1.4024216249999999</v>
      </c>
      <c r="AM58" s="11">
        <v>0.81590899500000003</v>
      </c>
      <c r="AN58" s="11">
        <v>0</v>
      </c>
      <c r="AO58" s="11">
        <v>0</v>
      </c>
      <c r="AP58" s="11">
        <v>17.915343599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3990.4379726070001</v>
      </c>
      <c r="AW58" s="11">
        <v>188.619477045</v>
      </c>
      <c r="AX58" s="11">
        <v>1.0175969E-2</v>
      </c>
      <c r="AY58" s="11">
        <v>1.7284115999999999E-2</v>
      </c>
      <c r="AZ58" s="11">
        <v>2318.774958856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1461.9709698900001</v>
      </c>
      <c r="BG58" s="11">
        <v>31.653147536999999</v>
      </c>
      <c r="BH58" s="11">
        <v>0</v>
      </c>
      <c r="BI58" s="11">
        <v>0</v>
      </c>
      <c r="BJ58" s="11">
        <v>317.61615117700001</v>
      </c>
      <c r="BK58" s="12">
        <f t="shared" si="9"/>
        <v>11085.369090262</v>
      </c>
    </row>
    <row r="59" spans="1:63" ht="13" x14ac:dyDescent="0.3">
      <c r="A59" s="10"/>
      <c r="B59" s="48" t="s">
        <v>66</v>
      </c>
      <c r="C59" s="11">
        <v>0</v>
      </c>
      <c r="D59" s="11">
        <v>5.7698306160000001</v>
      </c>
      <c r="E59" s="11">
        <v>0</v>
      </c>
      <c r="F59" s="11">
        <v>0</v>
      </c>
      <c r="G59" s="11">
        <v>0</v>
      </c>
      <c r="H59" s="11">
        <v>54.002113354000002</v>
      </c>
      <c r="I59" s="11">
        <v>66.787248152000004</v>
      </c>
      <c r="J59" s="11">
        <v>0</v>
      </c>
      <c r="K59" s="11">
        <v>0</v>
      </c>
      <c r="L59" s="11">
        <v>76.573842567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35.122371858999998</v>
      </c>
      <c r="S59" s="11">
        <v>14.034327597000001</v>
      </c>
      <c r="T59" s="11">
        <v>0</v>
      </c>
      <c r="U59" s="11">
        <v>0</v>
      </c>
      <c r="V59" s="11">
        <v>20.269699473999999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44.095633128000003</v>
      </c>
      <c r="AC59" s="11">
        <v>6.2528895010000003</v>
      </c>
      <c r="AD59" s="11">
        <v>0</v>
      </c>
      <c r="AE59" s="11">
        <v>0</v>
      </c>
      <c r="AF59" s="11">
        <v>898.39527710799996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3.0295774080000002</v>
      </c>
      <c r="AM59" s="11">
        <v>2.3760826860000002</v>
      </c>
      <c r="AN59" s="11">
        <v>0</v>
      </c>
      <c r="AO59" s="11">
        <v>0</v>
      </c>
      <c r="AP59" s="11">
        <v>34.622926376000002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766.84161652600005</v>
      </c>
      <c r="AW59" s="11">
        <v>218.07718222700001</v>
      </c>
      <c r="AX59" s="11">
        <v>0</v>
      </c>
      <c r="AY59" s="11">
        <v>0</v>
      </c>
      <c r="AZ59" s="11">
        <v>1555.4167204790001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416.46347694100001</v>
      </c>
      <c r="BG59" s="11">
        <v>35.391001224</v>
      </c>
      <c r="BH59" s="11">
        <v>0</v>
      </c>
      <c r="BI59" s="11">
        <v>0</v>
      </c>
      <c r="BJ59" s="11">
        <v>358.27341068800001</v>
      </c>
      <c r="BK59" s="12">
        <f t="shared" si="9"/>
        <v>4611.7952279110004</v>
      </c>
    </row>
    <row r="60" spans="1:63" ht="13" x14ac:dyDescent="0.3">
      <c r="A60" s="10"/>
      <c r="B60" s="48" t="s">
        <v>67</v>
      </c>
      <c r="C60" s="11">
        <v>0</v>
      </c>
      <c r="D60" s="11">
        <v>8.5829785730000001</v>
      </c>
      <c r="E60" s="11">
        <v>0</v>
      </c>
      <c r="F60" s="11">
        <v>0</v>
      </c>
      <c r="G60" s="11">
        <v>0</v>
      </c>
      <c r="H60" s="11">
        <v>128.64540969999999</v>
      </c>
      <c r="I60" s="11">
        <v>23.756028008000001</v>
      </c>
      <c r="J60" s="11">
        <v>0</v>
      </c>
      <c r="K60" s="11">
        <v>0</v>
      </c>
      <c r="L60" s="11">
        <v>161.71720207999999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35.058028282999999</v>
      </c>
      <c r="S60" s="11">
        <v>1.3840923300000001</v>
      </c>
      <c r="T60" s="11">
        <v>0</v>
      </c>
      <c r="U60" s="11">
        <v>0</v>
      </c>
      <c r="V60" s="11">
        <v>18.569661230000001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14.690170997999999</v>
      </c>
      <c r="AC60" s="11">
        <v>0.61138962799999996</v>
      </c>
      <c r="AD60" s="11">
        <v>0</v>
      </c>
      <c r="AE60" s="11">
        <v>0</v>
      </c>
      <c r="AF60" s="11">
        <v>277.05035407499997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1.015639484</v>
      </c>
      <c r="AM60" s="11">
        <v>1.16864232</v>
      </c>
      <c r="AN60" s="11">
        <v>0</v>
      </c>
      <c r="AO60" s="11">
        <v>0</v>
      </c>
      <c r="AP60" s="11">
        <v>14.997171313999999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1202.056860659</v>
      </c>
      <c r="AW60" s="11">
        <v>167.71832661900001</v>
      </c>
      <c r="AX60" s="11">
        <v>1.4486000020000001</v>
      </c>
      <c r="AY60" s="11">
        <v>0</v>
      </c>
      <c r="AZ60" s="11">
        <v>2535.9996542600002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322.26346395100001</v>
      </c>
      <c r="BG60" s="11">
        <v>20.180133610999999</v>
      </c>
      <c r="BH60" s="11">
        <v>0</v>
      </c>
      <c r="BI60" s="11">
        <v>0</v>
      </c>
      <c r="BJ60" s="11">
        <v>319.94901277000002</v>
      </c>
      <c r="BK60" s="12">
        <f t="shared" si="9"/>
        <v>5256.862819895</v>
      </c>
    </row>
    <row r="61" spans="1:63" ht="13" x14ac:dyDescent="0.3">
      <c r="A61" s="10"/>
      <c r="B61" s="48" t="s">
        <v>68</v>
      </c>
      <c r="C61" s="11">
        <v>0</v>
      </c>
      <c r="D61" s="11">
        <v>0.98460135299999996</v>
      </c>
      <c r="E61" s="11">
        <v>0</v>
      </c>
      <c r="F61" s="11">
        <v>0</v>
      </c>
      <c r="G61" s="11">
        <v>0</v>
      </c>
      <c r="H61" s="11">
        <v>24.590855019999999</v>
      </c>
      <c r="I61" s="11">
        <v>24.682870873999999</v>
      </c>
      <c r="J61" s="11">
        <v>0</v>
      </c>
      <c r="K61" s="11">
        <v>0</v>
      </c>
      <c r="L61" s="11">
        <v>120.229461986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12.125882154999999</v>
      </c>
      <c r="S61" s="11">
        <v>9.9322522499999994</v>
      </c>
      <c r="T61" s="11">
        <v>0</v>
      </c>
      <c r="U61" s="11">
        <v>0</v>
      </c>
      <c r="V61" s="11">
        <v>25.102397691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1.332993426</v>
      </c>
      <c r="AC61" s="11">
        <v>6.1163009099999996</v>
      </c>
      <c r="AD61" s="11">
        <v>0</v>
      </c>
      <c r="AE61" s="11">
        <v>0</v>
      </c>
      <c r="AF61" s="11">
        <v>33.304600868000001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0.110532938</v>
      </c>
      <c r="AM61" s="11">
        <v>0</v>
      </c>
      <c r="AN61" s="11">
        <v>0</v>
      </c>
      <c r="AO61" s="11">
        <v>0</v>
      </c>
      <c r="AP61" s="11">
        <v>0.34848389699999999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39.612254989</v>
      </c>
      <c r="AW61" s="11">
        <v>64.765797610999996</v>
      </c>
      <c r="AX61" s="11">
        <v>0</v>
      </c>
      <c r="AY61" s="11">
        <v>0</v>
      </c>
      <c r="AZ61" s="11">
        <v>223.15556193800001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13.292230217</v>
      </c>
      <c r="BG61" s="11">
        <v>11.895013512</v>
      </c>
      <c r="BH61" s="11">
        <v>0</v>
      </c>
      <c r="BI61" s="11">
        <v>0</v>
      </c>
      <c r="BJ61" s="11">
        <v>36.142750374999999</v>
      </c>
      <c r="BK61" s="12">
        <f t="shared" si="9"/>
        <v>647.72484200999997</v>
      </c>
    </row>
    <row r="62" spans="1:63" ht="13" x14ac:dyDescent="0.3">
      <c r="A62" s="10"/>
      <c r="B62" s="48" t="s">
        <v>69</v>
      </c>
      <c r="C62" s="25">
        <v>0</v>
      </c>
      <c r="D62" s="25">
        <v>1.4361011290000001</v>
      </c>
      <c r="E62" s="25">
        <v>0</v>
      </c>
      <c r="F62" s="25">
        <v>0</v>
      </c>
      <c r="G62" s="25">
        <v>0</v>
      </c>
      <c r="H62" s="25">
        <v>32.553795211999997</v>
      </c>
      <c r="I62" s="25">
        <v>33.153022913999997</v>
      </c>
      <c r="J62" s="25">
        <v>0</v>
      </c>
      <c r="K62" s="25">
        <v>0</v>
      </c>
      <c r="L62" s="25">
        <v>34.199685395000003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17.546258998999999</v>
      </c>
      <c r="S62" s="25">
        <v>6.0474578000000001E-2</v>
      </c>
      <c r="T62" s="25">
        <v>0</v>
      </c>
      <c r="U62" s="25">
        <v>0</v>
      </c>
      <c r="V62" s="25">
        <v>5.3509336569999997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13.596894823</v>
      </c>
      <c r="AC62" s="25">
        <v>2.063959348</v>
      </c>
      <c r="AD62" s="25">
        <v>0</v>
      </c>
      <c r="AE62" s="25">
        <v>0</v>
      </c>
      <c r="AF62" s="25">
        <v>106.493895862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0.62275354900000002</v>
      </c>
      <c r="AM62" s="25">
        <v>0.42171096600000002</v>
      </c>
      <c r="AN62" s="25">
        <v>0</v>
      </c>
      <c r="AO62" s="25">
        <v>0</v>
      </c>
      <c r="AP62" s="25">
        <v>1.8353090409999999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27.444472117</v>
      </c>
      <c r="AW62" s="25">
        <v>3.2663873030000001</v>
      </c>
      <c r="AX62" s="25">
        <v>0</v>
      </c>
      <c r="AY62" s="25">
        <v>0</v>
      </c>
      <c r="AZ62" s="25">
        <v>41.668056985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8.6740510959999995</v>
      </c>
      <c r="BG62" s="25">
        <v>0.13536361299999999</v>
      </c>
      <c r="BH62" s="25">
        <v>0</v>
      </c>
      <c r="BI62" s="25">
        <v>0</v>
      </c>
      <c r="BJ62" s="25">
        <v>3.607638836</v>
      </c>
      <c r="BK62" s="12">
        <f t="shared" si="9"/>
        <v>334.13076542299996</v>
      </c>
    </row>
    <row r="63" spans="1:63" ht="13" x14ac:dyDescent="0.3">
      <c r="A63" s="10"/>
      <c r="B63" s="54" t="s">
        <v>70</v>
      </c>
      <c r="C63" s="26">
        <v>0</v>
      </c>
      <c r="D63" s="26">
        <v>1.9935318609999999</v>
      </c>
      <c r="E63" s="26">
        <v>0</v>
      </c>
      <c r="F63" s="26">
        <v>0</v>
      </c>
      <c r="G63" s="26">
        <v>0</v>
      </c>
      <c r="H63" s="26">
        <v>13.088203174</v>
      </c>
      <c r="I63" s="26">
        <v>5.563180494</v>
      </c>
      <c r="J63" s="26">
        <v>0</v>
      </c>
      <c r="K63" s="26">
        <v>0</v>
      </c>
      <c r="L63" s="26">
        <v>39.177251562000002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8.2413215690000001</v>
      </c>
      <c r="S63" s="26">
        <v>1.134222064</v>
      </c>
      <c r="T63" s="26">
        <v>0</v>
      </c>
      <c r="U63" s="26">
        <v>0</v>
      </c>
      <c r="V63" s="26">
        <v>4.0593989849999996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17.195054766999998</v>
      </c>
      <c r="AC63" s="26">
        <v>4.3282766080000004</v>
      </c>
      <c r="AD63" s="26">
        <v>0</v>
      </c>
      <c r="AE63" s="26">
        <v>0</v>
      </c>
      <c r="AF63" s="26">
        <v>593.69857353700002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1.7789739840000001</v>
      </c>
      <c r="AM63" s="26">
        <v>2.3409450039999999</v>
      </c>
      <c r="AN63" s="26">
        <v>0</v>
      </c>
      <c r="AO63" s="26">
        <v>0</v>
      </c>
      <c r="AP63" s="26">
        <v>25.001784615999998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142.836724866</v>
      </c>
      <c r="AW63" s="26">
        <v>79.380250982000007</v>
      </c>
      <c r="AX63" s="26">
        <v>0</v>
      </c>
      <c r="AY63" s="26">
        <v>0</v>
      </c>
      <c r="AZ63" s="26">
        <v>397.01603848299999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74.761411046999996</v>
      </c>
      <c r="BG63" s="26">
        <v>8.2185872</v>
      </c>
      <c r="BH63" s="26">
        <v>0</v>
      </c>
      <c r="BI63" s="26">
        <v>0</v>
      </c>
      <c r="BJ63" s="26">
        <v>82.470653057999996</v>
      </c>
      <c r="BK63" s="12">
        <f t="shared" si="9"/>
        <v>1502.2843838609999</v>
      </c>
    </row>
    <row r="64" spans="1:63" ht="13" x14ac:dyDescent="0.3">
      <c r="A64" s="10"/>
      <c r="B64" s="22" t="s">
        <v>134</v>
      </c>
      <c r="C64" s="26">
        <v>0</v>
      </c>
      <c r="D64" s="26">
        <v>2.3099480749999999</v>
      </c>
      <c r="E64" s="26">
        <v>0</v>
      </c>
      <c r="F64" s="26">
        <v>0</v>
      </c>
      <c r="G64" s="26">
        <v>0</v>
      </c>
      <c r="H64" s="26">
        <v>24.250683145</v>
      </c>
      <c r="I64" s="26">
        <v>0.229709564</v>
      </c>
      <c r="J64" s="26">
        <v>37.499863032</v>
      </c>
      <c r="K64" s="26">
        <v>0</v>
      </c>
      <c r="L64" s="26">
        <v>14.723926745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17.414492749000001</v>
      </c>
      <c r="S64" s="26">
        <v>4.2054519849999998</v>
      </c>
      <c r="T64" s="26">
        <v>0</v>
      </c>
      <c r="U64" s="26">
        <v>0</v>
      </c>
      <c r="V64" s="26">
        <v>3.9013493779999999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21.533251131</v>
      </c>
      <c r="AC64" s="26">
        <v>8.1108559769999999</v>
      </c>
      <c r="AD64" s="26">
        <v>0</v>
      </c>
      <c r="AE64" s="26">
        <v>0</v>
      </c>
      <c r="AF64" s="26">
        <v>540.49210869499996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1.6239033350000001</v>
      </c>
      <c r="AM64" s="26">
        <v>4.16863384</v>
      </c>
      <c r="AN64" s="26">
        <v>0</v>
      </c>
      <c r="AO64" s="26">
        <v>0</v>
      </c>
      <c r="AP64" s="26">
        <v>26.055940287999999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187.97925683599999</v>
      </c>
      <c r="AW64" s="26">
        <v>60.165768129999996</v>
      </c>
      <c r="AX64" s="26">
        <v>0</v>
      </c>
      <c r="AY64" s="26">
        <v>0</v>
      </c>
      <c r="AZ64" s="26">
        <v>467.29596853800001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122.511377506</v>
      </c>
      <c r="BG64" s="26">
        <v>11.90512137</v>
      </c>
      <c r="BH64" s="26">
        <v>4.6395734000000001E-2</v>
      </c>
      <c r="BI64" s="26">
        <v>0</v>
      </c>
      <c r="BJ64" s="26">
        <v>125.80042817499999</v>
      </c>
      <c r="BK64" s="12">
        <f>SUM(C64:BJ64)</f>
        <v>1682.2244342279998</v>
      </c>
    </row>
    <row r="65" spans="1:63" ht="13" x14ac:dyDescent="0.3">
      <c r="A65" s="10"/>
      <c r="B65" s="48" t="s">
        <v>136</v>
      </c>
      <c r="C65" s="69">
        <v>0</v>
      </c>
      <c r="D65" s="69">
        <v>0.74179879800000004</v>
      </c>
      <c r="E65" s="69">
        <v>0</v>
      </c>
      <c r="F65" s="69">
        <v>0</v>
      </c>
      <c r="G65" s="69">
        <v>0</v>
      </c>
      <c r="H65" s="69">
        <v>2.0406528079999999</v>
      </c>
      <c r="I65" s="69">
        <v>0.73634158500000002</v>
      </c>
      <c r="J65" s="69">
        <v>0</v>
      </c>
      <c r="K65" s="69">
        <v>0</v>
      </c>
      <c r="L65" s="69">
        <v>2.2562371209999998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1.371043596</v>
      </c>
      <c r="S65" s="69">
        <v>2.2500025469999998</v>
      </c>
      <c r="T65" s="69">
        <v>0</v>
      </c>
      <c r="U65" s="69">
        <v>0</v>
      </c>
      <c r="V65" s="69">
        <v>0.86938747599999999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9.5009223439999992</v>
      </c>
      <c r="AC65" s="69">
        <v>2.1595870119999998</v>
      </c>
      <c r="AD65" s="69">
        <v>0</v>
      </c>
      <c r="AE65" s="69">
        <v>0</v>
      </c>
      <c r="AF65" s="69">
        <v>249.17210455399999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0.60147742699999995</v>
      </c>
      <c r="AM65" s="69">
        <v>1.2139649459999999</v>
      </c>
      <c r="AN65" s="69">
        <v>0</v>
      </c>
      <c r="AO65" s="69">
        <v>0</v>
      </c>
      <c r="AP65" s="69">
        <v>9.6245930430000008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44.277345267000001</v>
      </c>
      <c r="AW65" s="69">
        <v>35.666822252999999</v>
      </c>
      <c r="AX65" s="69">
        <v>0</v>
      </c>
      <c r="AY65" s="69">
        <v>0</v>
      </c>
      <c r="AZ65" s="69">
        <v>168.35523388799999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26.519381996</v>
      </c>
      <c r="BG65" s="69">
        <v>0.91522628900000003</v>
      </c>
      <c r="BH65" s="69">
        <v>0</v>
      </c>
      <c r="BI65" s="69">
        <v>0</v>
      </c>
      <c r="BJ65" s="69">
        <v>40.197727888999999</v>
      </c>
      <c r="BK65" s="12">
        <f>SUM(C65:BJ65)</f>
        <v>598.46985083899995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110.72273478599998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4636.4278759320005</v>
      </c>
      <c r="I66" s="15">
        <f t="shared" si="10"/>
        <v>2296.2641676280005</v>
      </c>
      <c r="J66" s="15">
        <f t="shared" si="10"/>
        <v>75.825636462999995</v>
      </c>
      <c r="K66" s="15">
        <f t="shared" si="10"/>
        <v>0</v>
      </c>
      <c r="L66" s="15">
        <f t="shared" si="10"/>
        <v>3457.721319197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2193.1864971080004</v>
      </c>
      <c r="S66" s="15">
        <f t="shared" si="10"/>
        <v>85.508155544999994</v>
      </c>
      <c r="T66" s="15">
        <f t="shared" si="10"/>
        <v>0</v>
      </c>
      <c r="U66" s="15">
        <f t="shared" si="10"/>
        <v>0</v>
      </c>
      <c r="V66" s="15">
        <f t="shared" si="10"/>
        <v>471.13908536599996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522.54756861700002</v>
      </c>
      <c r="AC66" s="15">
        <f t="shared" si="10"/>
        <v>119.72010780199999</v>
      </c>
      <c r="AD66" s="15">
        <f t="shared" si="10"/>
        <v>0</v>
      </c>
      <c r="AE66" s="15">
        <f t="shared" si="10"/>
        <v>0</v>
      </c>
      <c r="AF66" s="15">
        <f t="shared" si="10"/>
        <v>5535.7229666419989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41.465275609999999</v>
      </c>
      <c r="AM66" s="15">
        <f t="shared" si="10"/>
        <v>26.347800789000001</v>
      </c>
      <c r="AN66" s="15">
        <f t="shared" si="10"/>
        <v>0</v>
      </c>
      <c r="AO66" s="15">
        <f t="shared" si="10"/>
        <v>0</v>
      </c>
      <c r="AP66" s="15">
        <f t="shared" si="10"/>
        <v>208.14262488199998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22435.387695670997</v>
      </c>
      <c r="AW66" s="15">
        <f t="shared" si="10"/>
        <v>2184.5919619570004</v>
      </c>
      <c r="AX66" s="15">
        <f t="shared" si="10"/>
        <v>1.501862536</v>
      </c>
      <c r="AY66" s="15">
        <f t="shared" si="10"/>
        <v>3.5225203999999996E-2</v>
      </c>
      <c r="AZ66" s="15">
        <f t="shared" si="10"/>
        <v>20018.205823780001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8203.6207781240009</v>
      </c>
      <c r="BG66" s="15">
        <f t="shared" si="10"/>
        <v>332.22464279399992</v>
      </c>
      <c r="BH66" s="15">
        <f t="shared" si="10"/>
        <v>0.42870253400000002</v>
      </c>
      <c r="BI66" s="15">
        <f t="shared" si="10"/>
        <v>0</v>
      </c>
      <c r="BJ66" s="15">
        <f>SUM(BJ46:BJ65)</f>
        <v>3019.7701496250002</v>
      </c>
      <c r="BK66" s="15">
        <f>SUM(BK46:BK65)</f>
        <v>75976.508658592007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120.29048213899998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4914.9904308790001</v>
      </c>
      <c r="I67" s="13">
        <f>I44+I66</f>
        <v>2296.2848487240003</v>
      </c>
      <c r="J67" s="13">
        <f>J44+J66</f>
        <v>75.825636462999995</v>
      </c>
      <c r="K67" s="13">
        <f>K44+K66</f>
        <v>0</v>
      </c>
      <c r="L67" s="27">
        <f>L44+L66</f>
        <v>3481.2825158850001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2353.3894165330003</v>
      </c>
      <c r="S67" s="13">
        <f>S44+S66</f>
        <v>85.508155544999994</v>
      </c>
      <c r="T67" s="13">
        <f>T44+T66</f>
        <v>0</v>
      </c>
      <c r="U67" s="13">
        <f>U44+U66</f>
        <v>0</v>
      </c>
      <c r="V67" s="27">
        <f>V44+V66</f>
        <v>478.70673146399997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541.21508711700005</v>
      </c>
      <c r="AC67" s="13">
        <f>AC44+AC66</f>
        <v>119.72010780199999</v>
      </c>
      <c r="AD67" s="13">
        <f>AD44+AD66</f>
        <v>0</v>
      </c>
      <c r="AE67" s="13">
        <f>AE44+AE66</f>
        <v>0</v>
      </c>
      <c r="AF67" s="27">
        <f>AF44+AF66</f>
        <v>5540.9946308529989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42.854199545</v>
      </c>
      <c r="AM67" s="13">
        <f>AM44+AM66</f>
        <v>26.347800789000001</v>
      </c>
      <c r="AN67" s="13">
        <f>AN44+AN66</f>
        <v>0</v>
      </c>
      <c r="AO67" s="13">
        <f>AO44+AO66</f>
        <v>0</v>
      </c>
      <c r="AP67" s="27">
        <f>AP44+AP66</f>
        <v>208.34273326199997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24871.780319387995</v>
      </c>
      <c r="AW67" s="13">
        <f>AW44+AW66</f>
        <v>2193.3137249370006</v>
      </c>
      <c r="AX67" s="13">
        <f>AX44+AX66</f>
        <v>1.501862536</v>
      </c>
      <c r="AY67" s="13">
        <f>AY44+AY66</f>
        <v>3.5225203999999996E-2</v>
      </c>
      <c r="AZ67" s="28">
        <f>AZ44+AZ66</f>
        <v>20384.768322917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9051.0666857750002</v>
      </c>
      <c r="BG67" s="13">
        <f>BG44+BG66</f>
        <v>335.43727775299993</v>
      </c>
      <c r="BH67" s="13">
        <f>BH44+BH66</f>
        <v>0.42870253400000002</v>
      </c>
      <c r="BI67" s="13">
        <f>BI44+BI66</f>
        <v>0</v>
      </c>
      <c r="BJ67" s="27">
        <f>BJ44+BJ66</f>
        <v>3113.0517788450002</v>
      </c>
      <c r="BK67" s="29">
        <f>BK44+BK66</f>
        <v>80237.136676889</v>
      </c>
    </row>
    <row r="68" spans="1:63" ht="3" customHeight="1" x14ac:dyDescent="0.3">
      <c r="A68" s="10"/>
      <c r="B68" s="43"/>
      <c r="C68" s="89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90"/>
    </row>
    <row r="69" spans="1:63" s="4" customFormat="1" ht="13" x14ac:dyDescent="0.3">
      <c r="A69" s="19" t="s">
        <v>72</v>
      </c>
      <c r="B69" s="55" t="s">
        <v>73</v>
      </c>
      <c r="C69" s="97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9"/>
    </row>
    <row r="70" spans="1:63" s="4" customFormat="1" ht="13" x14ac:dyDescent="0.3">
      <c r="A70" s="19" t="s">
        <v>12</v>
      </c>
      <c r="B70" s="47" t="s">
        <v>74</v>
      </c>
      <c r="C70" s="97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9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97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9"/>
    </row>
    <row r="74" spans="1:63" s="4" customFormat="1" ht="13" x14ac:dyDescent="0.3">
      <c r="A74" s="19" t="s">
        <v>76</v>
      </c>
      <c r="B74" s="55" t="s">
        <v>77</v>
      </c>
      <c r="C74" s="97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9"/>
    </row>
    <row r="75" spans="1:63" s="4" customFormat="1" ht="13" x14ac:dyDescent="0.3">
      <c r="A75" s="19" t="s">
        <v>12</v>
      </c>
      <c r="B75" s="47" t="s">
        <v>78</v>
      </c>
      <c r="C75" s="97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9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97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9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89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90"/>
    </row>
    <row r="83" spans="1:63" ht="13" x14ac:dyDescent="0.3">
      <c r="A83" s="10" t="s">
        <v>80</v>
      </c>
      <c r="B83" s="39" t="s">
        <v>81</v>
      </c>
      <c r="C83" s="89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90"/>
    </row>
    <row r="84" spans="1:63" ht="13" x14ac:dyDescent="0.3">
      <c r="A84" s="10" t="s">
        <v>12</v>
      </c>
      <c r="B84" s="43" t="s">
        <v>82</v>
      </c>
      <c r="C84" s="89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90"/>
    </row>
    <row r="85" spans="1:63" ht="14.25" customHeight="1" x14ac:dyDescent="0.3">
      <c r="A85" s="10"/>
      <c r="B85" s="48" t="s">
        <v>83</v>
      </c>
      <c r="C85" s="11">
        <v>0</v>
      </c>
      <c r="D85" s="11">
        <v>1.054684258</v>
      </c>
      <c r="E85" s="11">
        <v>0</v>
      </c>
      <c r="F85" s="11">
        <v>0</v>
      </c>
      <c r="G85" s="11">
        <v>0</v>
      </c>
      <c r="H85" s="11">
        <v>1.7964050709999999</v>
      </c>
      <c r="I85" s="11">
        <v>0.20377089700000001</v>
      </c>
      <c r="J85" s="11">
        <v>0</v>
      </c>
      <c r="K85" s="11">
        <v>0</v>
      </c>
      <c r="L85" s="11">
        <v>4.8343992780000002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0.75263793599999995</v>
      </c>
      <c r="S85" s="11">
        <v>0</v>
      </c>
      <c r="T85" s="11">
        <v>0</v>
      </c>
      <c r="U85" s="11">
        <v>0</v>
      </c>
      <c r="V85" s="11">
        <v>0.30056397000000001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0.22381494599999999</v>
      </c>
      <c r="AC85" s="11">
        <v>0</v>
      </c>
      <c r="AD85" s="11">
        <v>0</v>
      </c>
      <c r="AE85" s="11">
        <v>0</v>
      </c>
      <c r="AF85" s="11">
        <v>0.90816232100000005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2.4750332E-2</v>
      </c>
      <c r="AM85" s="11">
        <v>0</v>
      </c>
      <c r="AN85" s="11">
        <v>0</v>
      </c>
      <c r="AO85" s="11">
        <v>0</v>
      </c>
      <c r="AP85" s="11">
        <v>1.2940376E-2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0.887556397</v>
      </c>
      <c r="AW85" s="11">
        <v>0.115115859</v>
      </c>
      <c r="AX85" s="11">
        <v>0</v>
      </c>
      <c r="AY85" s="11">
        <v>0</v>
      </c>
      <c r="AZ85" s="11">
        <v>0.32217473899999999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0.32015637499999999</v>
      </c>
      <c r="BG85" s="11">
        <v>0</v>
      </c>
      <c r="BH85" s="11">
        <v>0</v>
      </c>
      <c r="BI85" s="11">
        <v>0</v>
      </c>
      <c r="BJ85" s="11">
        <v>5.2149017999999998E-2</v>
      </c>
      <c r="BK85" s="12">
        <f>SUM(C85:BJ85)</f>
        <v>11.809281772999999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0.54420068099999996</v>
      </c>
      <c r="E86" s="11">
        <v>0</v>
      </c>
      <c r="F86" s="11">
        <v>0</v>
      </c>
      <c r="G86" s="11">
        <v>0</v>
      </c>
      <c r="H86" s="11">
        <v>1.616385945</v>
      </c>
      <c r="I86" s="11">
        <v>0.40224312600000001</v>
      </c>
      <c r="J86" s="11">
        <v>0</v>
      </c>
      <c r="K86" s="11">
        <v>0</v>
      </c>
      <c r="L86" s="11">
        <v>0.79359111699999996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0.805585357</v>
      </c>
      <c r="S86" s="11">
        <v>0</v>
      </c>
      <c r="T86" s="11">
        <v>0</v>
      </c>
      <c r="U86" s="11">
        <v>0</v>
      </c>
      <c r="V86" s="11">
        <v>4.6989329000000003E-2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2.9961871879999999</v>
      </c>
      <c r="AC86" s="11">
        <v>7.8564229999999995E-3</v>
      </c>
      <c r="AD86" s="11">
        <v>0</v>
      </c>
      <c r="AE86" s="11">
        <v>0</v>
      </c>
      <c r="AF86" s="11">
        <v>31.251950041000001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0.33801058699999997</v>
      </c>
      <c r="AM86" s="11">
        <v>0</v>
      </c>
      <c r="AN86" s="11">
        <v>0</v>
      </c>
      <c r="AO86" s="11">
        <v>0</v>
      </c>
      <c r="AP86" s="11">
        <v>2.3381222899999998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3.912425233</v>
      </c>
      <c r="AW86" s="11">
        <v>3.7033699900000001</v>
      </c>
      <c r="AX86" s="11">
        <v>0</v>
      </c>
      <c r="AY86" s="11">
        <v>0</v>
      </c>
      <c r="AZ86" s="11">
        <v>6.9303870840000004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1.0064380799999999</v>
      </c>
      <c r="BG86" s="11">
        <v>0.243329301</v>
      </c>
      <c r="BH86" s="11">
        <v>0</v>
      </c>
      <c r="BI86" s="11">
        <v>0</v>
      </c>
      <c r="BJ86" s="11">
        <v>0.69015280000000001</v>
      </c>
      <c r="BK86" s="12">
        <f>SUM(C86:BJ86)</f>
        <v>57.62722457200001</v>
      </c>
    </row>
    <row r="87" spans="1:63" ht="13" x14ac:dyDescent="0.3">
      <c r="A87" s="10"/>
      <c r="B87" s="57" t="s">
        <v>85</v>
      </c>
      <c r="C87" s="11">
        <v>0</v>
      </c>
      <c r="D87" s="11">
        <v>0.54628471599999995</v>
      </c>
      <c r="E87" s="11">
        <v>0</v>
      </c>
      <c r="F87" s="11">
        <v>0</v>
      </c>
      <c r="G87" s="11">
        <v>0</v>
      </c>
      <c r="H87" s="11">
        <v>5.4253850019999996</v>
      </c>
      <c r="I87" s="11">
        <v>3.0961541559999999</v>
      </c>
      <c r="J87" s="11">
        <v>0</v>
      </c>
      <c r="K87" s="11">
        <v>0</v>
      </c>
      <c r="L87" s="11">
        <v>38.527623208999998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2.415230137</v>
      </c>
      <c r="S87" s="11">
        <v>0</v>
      </c>
      <c r="T87" s="11">
        <v>0</v>
      </c>
      <c r="U87" s="11">
        <v>0</v>
      </c>
      <c r="V87" s="11">
        <v>1.4363096470000001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0.737010053</v>
      </c>
      <c r="AC87" s="11">
        <v>0.191526481</v>
      </c>
      <c r="AD87" s="11">
        <v>0</v>
      </c>
      <c r="AE87" s="11">
        <v>0</v>
      </c>
      <c r="AF87" s="11">
        <v>1.6042844949999999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2.2530494000000002E-2</v>
      </c>
      <c r="AM87" s="11">
        <v>0</v>
      </c>
      <c r="AN87" s="11">
        <v>0</v>
      </c>
      <c r="AO87" s="11">
        <v>0</v>
      </c>
      <c r="AP87" s="11">
        <v>5.0976459999999999E-3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5.2946267300000001</v>
      </c>
      <c r="AW87" s="11">
        <v>0.48386029699999999</v>
      </c>
      <c r="AX87" s="11">
        <v>0</v>
      </c>
      <c r="AY87" s="11">
        <v>0</v>
      </c>
      <c r="AZ87" s="11">
        <v>10.327586444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0.99941707599999996</v>
      </c>
      <c r="BG87" s="11">
        <v>3.3900599999999999E-4</v>
      </c>
      <c r="BH87" s="11">
        <v>0</v>
      </c>
      <c r="BI87" s="11">
        <v>0</v>
      </c>
      <c r="BJ87" s="11">
        <v>0.45267601800000001</v>
      </c>
      <c r="BK87" s="12">
        <f>SUM(C87:BJ87)</f>
        <v>71.565941607000013</v>
      </c>
    </row>
    <row r="88" spans="1:63" ht="13" x14ac:dyDescent="0.3">
      <c r="A88" s="10"/>
      <c r="B88" s="57" t="s">
        <v>86</v>
      </c>
      <c r="C88" s="11">
        <v>0</v>
      </c>
      <c r="D88" s="11">
        <v>0.247899169</v>
      </c>
      <c r="E88" s="11">
        <v>0</v>
      </c>
      <c r="F88" s="11">
        <v>0</v>
      </c>
      <c r="G88" s="11">
        <v>0</v>
      </c>
      <c r="H88" s="11">
        <v>1.8787293169999999</v>
      </c>
      <c r="I88" s="11">
        <v>7.0349214419999999</v>
      </c>
      <c r="J88" s="11">
        <v>0</v>
      </c>
      <c r="K88" s="11">
        <v>0</v>
      </c>
      <c r="L88" s="11">
        <v>15.238253295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0.76007327800000002</v>
      </c>
      <c r="S88" s="11">
        <v>0</v>
      </c>
      <c r="T88" s="11">
        <v>0</v>
      </c>
      <c r="U88" s="11">
        <v>0</v>
      </c>
      <c r="V88" s="11">
        <v>0.15826422300000001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0.40944126800000002</v>
      </c>
      <c r="AC88" s="11">
        <v>1.0515780000000001E-2</v>
      </c>
      <c r="AD88" s="11">
        <v>0</v>
      </c>
      <c r="AE88" s="11">
        <v>0</v>
      </c>
      <c r="AF88" s="11">
        <v>0.17594268800000001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2.1452189999999999E-3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5.0207593890000002</v>
      </c>
      <c r="AW88" s="11">
        <v>4.5497397880000001</v>
      </c>
      <c r="AX88" s="11">
        <v>0</v>
      </c>
      <c r="AY88" s="11">
        <v>0</v>
      </c>
      <c r="AZ88" s="11">
        <v>8.5135738249999999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1.716606707</v>
      </c>
      <c r="BG88" s="11">
        <v>9.4411047999999997E-2</v>
      </c>
      <c r="BH88" s="11">
        <v>0</v>
      </c>
      <c r="BI88" s="11">
        <v>0</v>
      </c>
      <c r="BJ88" s="11">
        <v>0.26591194600000001</v>
      </c>
      <c r="BK88" s="12">
        <f>SUM(C88:BJ88)</f>
        <v>46.077188381999996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2.3930688240000002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10.716905334999998</v>
      </c>
      <c r="I89" s="13">
        <f t="shared" si="15"/>
        <v>10.737089620999999</v>
      </c>
      <c r="J89" s="13">
        <f t="shared" si="15"/>
        <v>0</v>
      </c>
      <c r="K89" s="13">
        <f t="shared" si="15"/>
        <v>0</v>
      </c>
      <c r="L89" s="14">
        <f t="shared" si="15"/>
        <v>59.393866898999995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4.7335267080000003</v>
      </c>
      <c r="S89" s="13">
        <f t="shared" si="15"/>
        <v>0</v>
      </c>
      <c r="T89" s="13">
        <f t="shared" si="15"/>
        <v>0</v>
      </c>
      <c r="U89" s="13">
        <f t="shared" si="15"/>
        <v>0</v>
      </c>
      <c r="V89" s="14">
        <f t="shared" si="15"/>
        <v>1.9421271690000002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4.3664534550000003</v>
      </c>
      <c r="AC89" s="13">
        <f t="shared" si="15"/>
        <v>0.209898684</v>
      </c>
      <c r="AD89" s="13">
        <f t="shared" si="15"/>
        <v>0</v>
      </c>
      <c r="AE89" s="13">
        <f t="shared" si="15"/>
        <v>0</v>
      </c>
      <c r="AF89" s="14">
        <f t="shared" si="15"/>
        <v>33.940339545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0.38743663199999995</v>
      </c>
      <c r="AM89" s="13">
        <f t="shared" si="15"/>
        <v>0</v>
      </c>
      <c r="AN89" s="13">
        <f t="shared" si="15"/>
        <v>0</v>
      </c>
      <c r="AO89" s="13">
        <f t="shared" si="15"/>
        <v>0</v>
      </c>
      <c r="AP89" s="14">
        <f t="shared" si="15"/>
        <v>2.3561603119999996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15.115367748999999</v>
      </c>
      <c r="AW89" s="13">
        <f t="shared" si="15"/>
        <v>8.8520859339999998</v>
      </c>
      <c r="AX89" s="13">
        <f t="shared" si="15"/>
        <v>0</v>
      </c>
      <c r="AY89" s="13">
        <f t="shared" si="15"/>
        <v>0</v>
      </c>
      <c r="AZ89" s="14">
        <f t="shared" si="15"/>
        <v>26.093722092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4.0426182379999993</v>
      </c>
      <c r="BG89" s="13">
        <f t="shared" si="15"/>
        <v>0.33807935499999997</v>
      </c>
      <c r="BH89" s="13">
        <f t="shared" si="15"/>
        <v>0</v>
      </c>
      <c r="BI89" s="13">
        <f t="shared" si="15"/>
        <v>0</v>
      </c>
      <c r="BJ89" s="14">
        <f>SUM(BJ85:BJ88)</f>
        <v>1.4608897820000002</v>
      </c>
      <c r="BK89" s="14">
        <f>SUM(BK85:BK88)</f>
        <v>187.07963633400001</v>
      </c>
    </row>
    <row r="90" spans="1:63" ht="4.5" customHeight="1" x14ac:dyDescent="0.3">
      <c r="A90" s="10"/>
      <c r="B90" s="58"/>
      <c r="C90" s="110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2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762.89201774899993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5068.0127101389999</v>
      </c>
      <c r="I91" s="13">
        <f t="shared" si="16"/>
        <v>32214.867317632001</v>
      </c>
      <c r="J91" s="13">
        <f t="shared" si="16"/>
        <v>3919.1648829569999</v>
      </c>
      <c r="K91" s="13">
        <f t="shared" si="16"/>
        <v>0</v>
      </c>
      <c r="L91" s="13">
        <f t="shared" si="16"/>
        <v>6357.0044800500009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2407.5453986320003</v>
      </c>
      <c r="S91" s="13">
        <f t="shared" si="16"/>
        <v>1217.9293657779999</v>
      </c>
      <c r="T91" s="13">
        <f t="shared" si="16"/>
        <v>34.869751194999999</v>
      </c>
      <c r="U91" s="13">
        <f t="shared" si="16"/>
        <v>0</v>
      </c>
      <c r="V91" s="13">
        <f t="shared" si="16"/>
        <v>672.91536170399991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565.05368741700011</v>
      </c>
      <c r="AC91" s="13">
        <f t="shared" si="16"/>
        <v>219.45495988499999</v>
      </c>
      <c r="AD91" s="13">
        <f t="shared" si="16"/>
        <v>0</v>
      </c>
      <c r="AE91" s="13">
        <f t="shared" si="16"/>
        <v>0</v>
      </c>
      <c r="AF91" s="13">
        <f t="shared" si="16"/>
        <v>6977.0175524799988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44.541568873999999</v>
      </c>
      <c r="AM91" s="13">
        <f t="shared" si="16"/>
        <v>26.657180320000002</v>
      </c>
      <c r="AN91" s="13">
        <f t="shared" si="16"/>
        <v>0</v>
      </c>
      <c r="AO91" s="13">
        <f t="shared" si="16"/>
        <v>0</v>
      </c>
      <c r="AP91" s="13">
        <f t="shared" si="16"/>
        <v>249.49884675599995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25149.324368624995</v>
      </c>
      <c r="AW91" s="13">
        <f t="shared" si="16"/>
        <v>5671.5058627930002</v>
      </c>
      <c r="AX91" s="13">
        <f t="shared" si="16"/>
        <v>7.3728107179999993</v>
      </c>
      <c r="AY91" s="13">
        <f t="shared" si="16"/>
        <v>3.5225203999999996E-2</v>
      </c>
      <c r="AZ91" s="24">
        <f t="shared" si="16"/>
        <v>23562.400436964999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9139.7987307900003</v>
      </c>
      <c r="BG91" s="13">
        <f t="shared" si="16"/>
        <v>443.33256194599994</v>
      </c>
      <c r="BH91" s="13">
        <f t="shared" si="16"/>
        <v>21.219551588999998</v>
      </c>
      <c r="BI91" s="13">
        <f t="shared" si="16"/>
        <v>0</v>
      </c>
      <c r="BJ91" s="13">
        <f t="shared" si="16"/>
        <v>3319.8201716359999</v>
      </c>
      <c r="BK91" s="13">
        <f>BK38+BK67+BK72+BK81+BK89</f>
        <v>128052.234801834</v>
      </c>
    </row>
    <row r="92" spans="1:63" ht="4.5" customHeight="1" x14ac:dyDescent="0.3">
      <c r="A92" s="10"/>
      <c r="B92" s="38"/>
      <c r="C92" s="74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6"/>
    </row>
    <row r="93" spans="1:63" ht="14.25" customHeight="1" x14ac:dyDescent="0.35">
      <c r="A93" s="10" t="s">
        <v>88</v>
      </c>
      <c r="B93" s="59" t="s">
        <v>89</v>
      </c>
      <c r="C93" s="74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6"/>
    </row>
    <row r="94" spans="1:63" ht="14.25" customHeight="1" x14ac:dyDescent="0.3">
      <c r="A94" s="10"/>
      <c r="B94" s="60" t="s">
        <v>137</v>
      </c>
      <c r="C94" s="11">
        <v>0</v>
      </c>
      <c r="D94" s="11">
        <v>0.98279984899999995</v>
      </c>
      <c r="E94" s="11">
        <v>0</v>
      </c>
      <c r="F94" s="11">
        <v>0</v>
      </c>
      <c r="G94" s="11">
        <v>0</v>
      </c>
      <c r="H94" s="11">
        <v>0.16565240000000001</v>
      </c>
      <c r="I94" s="11">
        <v>81.879070541999994</v>
      </c>
      <c r="J94" s="11">
        <v>0</v>
      </c>
      <c r="K94" s="11">
        <v>0</v>
      </c>
      <c r="L94" s="11">
        <v>32.084570724999999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4.9482985E-2</v>
      </c>
      <c r="S94" s="11">
        <v>10.904369204</v>
      </c>
      <c r="T94" s="11">
        <v>0</v>
      </c>
      <c r="U94" s="11">
        <v>0</v>
      </c>
      <c r="V94" s="11">
        <v>1.1616392999999999E-2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0.53156804000000002</v>
      </c>
      <c r="AC94" s="11">
        <v>9.6353954739999992</v>
      </c>
      <c r="AD94" s="11">
        <v>0</v>
      </c>
      <c r="AE94" s="11">
        <v>0</v>
      </c>
      <c r="AF94" s="11">
        <v>67.315435334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5.5551813999999998E-2</v>
      </c>
      <c r="AM94" s="11">
        <v>0</v>
      </c>
      <c r="AN94" s="11">
        <v>0</v>
      </c>
      <c r="AO94" s="11">
        <v>0</v>
      </c>
      <c r="AP94" s="11">
        <v>1.3280917809999999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0.62081634299999999</v>
      </c>
      <c r="AW94" s="11">
        <v>11.269277014</v>
      </c>
      <c r="AX94" s="11">
        <v>0</v>
      </c>
      <c r="AY94" s="11">
        <v>0</v>
      </c>
      <c r="AZ94" s="11">
        <v>37.106991925000003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0.38758580599999998</v>
      </c>
      <c r="BG94" s="11">
        <v>1.4801767880000001</v>
      </c>
      <c r="BH94" s="11">
        <v>8.1543408999999997E-2</v>
      </c>
      <c r="BI94" s="11">
        <v>0</v>
      </c>
      <c r="BJ94" s="11">
        <v>4.2894762579999997</v>
      </c>
      <c r="BK94" s="12">
        <f>SUM(C94:BJ94)</f>
        <v>260.179472084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1.5332928699999999</v>
      </c>
      <c r="E95" s="11">
        <v>0</v>
      </c>
      <c r="F95" s="11">
        <v>0</v>
      </c>
      <c r="G95" s="11">
        <v>0</v>
      </c>
      <c r="H95" s="11">
        <v>0.45352110200000001</v>
      </c>
      <c r="I95" s="11">
        <v>7.7506E-5</v>
      </c>
      <c r="J95" s="11">
        <v>0</v>
      </c>
      <c r="K95" s="11">
        <v>0</v>
      </c>
      <c r="L95" s="11">
        <v>0.51912043100000005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0.181403222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1.5946253349999999</v>
      </c>
      <c r="AC95" s="11">
        <v>0</v>
      </c>
      <c r="AD95" s="11">
        <v>0</v>
      </c>
      <c r="AE95" s="11">
        <v>0</v>
      </c>
      <c r="AF95" s="11">
        <v>23.803706405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0.57990709200000001</v>
      </c>
      <c r="AM95" s="11">
        <v>0</v>
      </c>
      <c r="AN95" s="11">
        <v>0</v>
      </c>
      <c r="AO95" s="11">
        <v>0</v>
      </c>
      <c r="AP95" s="11">
        <v>1.2412171169999999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1.4061837509999999</v>
      </c>
      <c r="AW95" s="11">
        <v>1.5333701609999999</v>
      </c>
      <c r="AX95" s="11">
        <v>0</v>
      </c>
      <c r="AY95" s="11">
        <v>0</v>
      </c>
      <c r="AZ95" s="11">
        <v>4.2153525539999999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0.23466937800000001</v>
      </c>
      <c r="BG95" s="11">
        <v>0</v>
      </c>
      <c r="BH95" s="11">
        <v>0</v>
      </c>
      <c r="BI95" s="11">
        <v>0</v>
      </c>
      <c r="BJ95" s="11">
        <v>2.5186778140000001</v>
      </c>
      <c r="BK95" s="12">
        <f>SUM(C95:BJ95)</f>
        <v>39.815124737999994</v>
      </c>
    </row>
    <row r="96" spans="1:63" ht="13" x14ac:dyDescent="0.3">
      <c r="A96" s="10"/>
      <c r="B96" s="61" t="s">
        <v>139</v>
      </c>
      <c r="C96" s="11">
        <v>0</v>
      </c>
      <c r="D96" s="11">
        <v>1.487767901</v>
      </c>
      <c r="E96" s="11">
        <v>0</v>
      </c>
      <c r="F96" s="11">
        <v>0</v>
      </c>
      <c r="G96" s="11">
        <v>0</v>
      </c>
      <c r="H96" s="11">
        <v>0.18629589599999999</v>
      </c>
      <c r="I96" s="11">
        <v>0</v>
      </c>
      <c r="J96" s="11">
        <v>0</v>
      </c>
      <c r="K96" s="11">
        <v>0</v>
      </c>
      <c r="L96" s="11">
        <v>0.73224308000000005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0.13204867300000001</v>
      </c>
      <c r="S96" s="11">
        <v>0</v>
      </c>
      <c r="T96" s="11">
        <v>0</v>
      </c>
      <c r="U96" s="11">
        <v>0</v>
      </c>
      <c r="V96" s="11">
        <v>5.3316589999999999E-3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1.044308083</v>
      </c>
      <c r="AC96" s="11">
        <v>0.458028673</v>
      </c>
      <c r="AD96" s="11">
        <v>0</v>
      </c>
      <c r="AE96" s="11">
        <v>0</v>
      </c>
      <c r="AF96" s="11">
        <v>41.174975691999997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8.5901341000000006E-2</v>
      </c>
      <c r="AM96" s="11">
        <v>0</v>
      </c>
      <c r="AN96" s="11">
        <v>0</v>
      </c>
      <c r="AO96" s="11">
        <v>0</v>
      </c>
      <c r="AP96" s="11">
        <v>0.89546254700000005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1.5026958070000001</v>
      </c>
      <c r="AW96" s="11">
        <v>0.484446712</v>
      </c>
      <c r="AX96" s="11">
        <v>0</v>
      </c>
      <c r="AY96" s="11">
        <v>0</v>
      </c>
      <c r="AZ96" s="11">
        <v>8.2218259150000002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0.135788677</v>
      </c>
      <c r="BG96" s="11">
        <v>0.84338674999999996</v>
      </c>
      <c r="BH96" s="11">
        <v>0</v>
      </c>
      <c r="BI96" s="11">
        <v>0</v>
      </c>
      <c r="BJ96" s="11">
        <v>0.54331474700000004</v>
      </c>
      <c r="BK96" s="12">
        <f>SUM(C96:BJ96)</f>
        <v>57.933822152999994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4.0038606200000002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0.80546939799999995</v>
      </c>
      <c r="I97" s="33">
        <f t="shared" si="17"/>
        <v>81.87914804799999</v>
      </c>
      <c r="J97" s="33">
        <f t="shared" si="17"/>
        <v>0</v>
      </c>
      <c r="K97" s="33">
        <f t="shared" si="17"/>
        <v>0</v>
      </c>
      <c r="L97" s="34">
        <f t="shared" si="17"/>
        <v>33.335934236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0.36293488000000002</v>
      </c>
      <c r="S97" s="33">
        <f t="shared" si="17"/>
        <v>10.904369204</v>
      </c>
      <c r="T97" s="33">
        <f t="shared" si="17"/>
        <v>0</v>
      </c>
      <c r="U97" s="33">
        <f t="shared" si="17"/>
        <v>0</v>
      </c>
      <c r="V97" s="34">
        <f t="shared" si="17"/>
        <v>1.6948051999999998E-2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3.1705014579999995</v>
      </c>
      <c r="AC97" s="33">
        <f t="shared" si="17"/>
        <v>10.093424146999999</v>
      </c>
      <c r="AD97" s="33">
        <f t="shared" si="17"/>
        <v>0</v>
      </c>
      <c r="AE97" s="33">
        <f t="shared" si="17"/>
        <v>0</v>
      </c>
      <c r="AF97" s="34">
        <f t="shared" si="17"/>
        <v>132.29411743099999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0.72136024700000001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3.4647714450000002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3.5296959010000002</v>
      </c>
      <c r="AW97" s="33">
        <f t="shared" si="17"/>
        <v>13.287093887000001</v>
      </c>
      <c r="AX97" s="33">
        <f t="shared" si="17"/>
        <v>0</v>
      </c>
      <c r="AY97" s="33">
        <f t="shared" si="17"/>
        <v>0</v>
      </c>
      <c r="AZ97" s="36">
        <f t="shared" si="17"/>
        <v>49.544170394000005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0.75804386099999999</v>
      </c>
      <c r="BG97" s="33">
        <f t="shared" si="17"/>
        <v>2.3235635380000002</v>
      </c>
      <c r="BH97" s="33">
        <f t="shared" si="17"/>
        <v>8.1543408999999997E-2</v>
      </c>
      <c r="BI97" s="33">
        <f t="shared" si="17"/>
        <v>0</v>
      </c>
      <c r="BJ97" s="34">
        <f>SUM(BJ94:BJ96)</f>
        <v>7.3514688189999999</v>
      </c>
      <c r="BK97" s="37">
        <f>SUM(BK94:BK96)</f>
        <v>357.928418975</v>
      </c>
    </row>
    <row r="98" spans="1:63" ht="13" x14ac:dyDescent="0.3">
      <c r="A98" s="10"/>
      <c r="B98" s="38"/>
      <c r="C98" s="74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6"/>
    </row>
  </sheetData>
  <mergeCells count="50"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39:BK39"/>
    <mergeCell ref="M3:V3"/>
    <mergeCell ref="C12:BK12"/>
    <mergeCell ref="C18:BK18"/>
    <mergeCell ref="C15:BK15"/>
    <mergeCell ref="C21:BK21"/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activeCell="B3" sqref="B3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3" t="s">
        <v>90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ht="16.5" customHeight="1" x14ac:dyDescent="0.35">
      <c r="A2" s="113" t="s">
        <v>91</v>
      </c>
      <c r="B2" s="114"/>
      <c r="C2" s="114"/>
      <c r="D2" s="114"/>
      <c r="E2" s="114"/>
      <c r="F2" s="114"/>
      <c r="G2" s="114"/>
      <c r="H2" s="114"/>
      <c r="I2" s="114"/>
      <c r="J2" s="115"/>
    </row>
    <row r="3" spans="1:10" ht="16.5" customHeight="1" x14ac:dyDescent="0.35">
      <c r="A3" s="70" t="s">
        <v>0</v>
      </c>
      <c r="B3" s="71" t="s">
        <v>92</v>
      </c>
      <c r="C3" s="71" t="s">
        <v>93</v>
      </c>
      <c r="D3" s="71" t="s">
        <v>94</v>
      </c>
      <c r="E3" s="71" t="s">
        <v>48</v>
      </c>
      <c r="F3" s="71" t="s">
        <v>73</v>
      </c>
      <c r="G3" s="71" t="s">
        <v>81</v>
      </c>
      <c r="H3" s="71" t="s">
        <v>95</v>
      </c>
      <c r="I3" s="71" t="s">
        <v>96</v>
      </c>
      <c r="J3" s="71" t="s">
        <v>97</v>
      </c>
    </row>
    <row r="4" spans="1:10" ht="16.5" customHeight="1" x14ac:dyDescent="0.35">
      <c r="A4" s="66">
        <v>1</v>
      </c>
      <c r="B4" s="67" t="s">
        <v>98</v>
      </c>
      <c r="C4" s="72">
        <v>7.7320230000000002E-3</v>
      </c>
      <c r="D4" s="73">
        <v>4.2006666999999998E-2</v>
      </c>
      <c r="E4" s="73">
        <v>5.1833180509999996</v>
      </c>
      <c r="F4" s="73">
        <v>0</v>
      </c>
      <c r="G4" s="73">
        <v>0</v>
      </c>
      <c r="H4" s="73">
        <v>0</v>
      </c>
      <c r="I4" s="73">
        <v>0</v>
      </c>
      <c r="J4" s="73">
        <v>0</v>
      </c>
    </row>
    <row r="5" spans="1:10" ht="16.5" customHeight="1" x14ac:dyDescent="0.35">
      <c r="A5" s="66">
        <v>2</v>
      </c>
      <c r="B5" s="68" t="s">
        <v>99</v>
      </c>
      <c r="C5" s="116">
        <v>179.48765731500001</v>
      </c>
      <c r="D5" s="73">
        <v>92.275432171999995</v>
      </c>
      <c r="E5" s="73">
        <v>1561.676588631</v>
      </c>
      <c r="F5" s="73">
        <v>0</v>
      </c>
      <c r="G5" s="73">
        <v>2.4447006619999998</v>
      </c>
      <c r="H5" s="73">
        <v>0</v>
      </c>
      <c r="I5" s="73">
        <v>0</v>
      </c>
      <c r="J5" s="73">
        <v>2.0561451009999998</v>
      </c>
    </row>
    <row r="6" spans="1:10" ht="16.5" customHeight="1" x14ac:dyDescent="0.35">
      <c r="A6" s="66">
        <v>3</v>
      </c>
      <c r="B6" s="67" t="s">
        <v>100</v>
      </c>
      <c r="C6" s="72">
        <v>2.4225541E-2</v>
      </c>
      <c r="D6" s="73">
        <v>3.0246058999999999E-2</v>
      </c>
      <c r="E6" s="73">
        <v>21.955452123000001</v>
      </c>
      <c r="F6" s="73">
        <v>0</v>
      </c>
      <c r="G6" s="73">
        <v>6.867799E-3</v>
      </c>
      <c r="H6" s="73">
        <v>0</v>
      </c>
      <c r="I6" s="73">
        <v>0</v>
      </c>
      <c r="J6" s="73">
        <v>0</v>
      </c>
    </row>
    <row r="7" spans="1:10" ht="16.5" customHeight="1" x14ac:dyDescent="0.35">
      <c r="A7" s="66">
        <v>4</v>
      </c>
      <c r="B7" s="68" t="s">
        <v>101</v>
      </c>
      <c r="C7" s="116">
        <v>4.4511571730000004</v>
      </c>
      <c r="D7" s="73">
        <v>17.324594908000002</v>
      </c>
      <c r="E7" s="73">
        <v>237.93393877700001</v>
      </c>
      <c r="F7" s="73">
        <v>0</v>
      </c>
      <c r="G7" s="73">
        <v>0.310782008</v>
      </c>
      <c r="H7" s="73">
        <v>0</v>
      </c>
      <c r="I7" s="73">
        <v>0</v>
      </c>
      <c r="J7" s="73">
        <v>6.2449617999999998E-2</v>
      </c>
    </row>
    <row r="8" spans="1:10" ht="16.5" customHeight="1" x14ac:dyDescent="0.35">
      <c r="A8" s="66">
        <v>5</v>
      </c>
      <c r="B8" s="68" t="s">
        <v>102</v>
      </c>
      <c r="C8" s="116">
        <v>7.6643250309999997</v>
      </c>
      <c r="D8" s="73">
        <v>19.680680425999999</v>
      </c>
      <c r="E8" s="73">
        <v>691.69365333400003</v>
      </c>
      <c r="F8" s="73">
        <v>0</v>
      </c>
      <c r="G8" s="73">
        <v>0.82896269099999997</v>
      </c>
      <c r="H8" s="73">
        <v>0</v>
      </c>
      <c r="I8" s="73">
        <v>0</v>
      </c>
      <c r="J8" s="73">
        <v>1.919305652</v>
      </c>
    </row>
    <row r="9" spans="1:10" ht="16.5" customHeight="1" x14ac:dyDescent="0.35">
      <c r="A9" s="66">
        <v>6</v>
      </c>
      <c r="B9" s="68" t="s">
        <v>103</v>
      </c>
      <c r="C9" s="116">
        <v>4.8252003849999996</v>
      </c>
      <c r="D9" s="73">
        <v>22.300498383000001</v>
      </c>
      <c r="E9" s="73">
        <v>359.76573915199998</v>
      </c>
      <c r="F9" s="73">
        <v>0</v>
      </c>
      <c r="G9" s="73">
        <v>0.24958731000000001</v>
      </c>
      <c r="H9" s="73">
        <v>0</v>
      </c>
      <c r="I9" s="73">
        <v>0</v>
      </c>
      <c r="J9" s="73">
        <v>0.21238200199999999</v>
      </c>
    </row>
    <row r="10" spans="1:10" ht="16.5" customHeight="1" x14ac:dyDescent="0.35">
      <c r="A10" s="66">
        <v>7</v>
      </c>
      <c r="B10" s="68" t="s">
        <v>104</v>
      </c>
      <c r="C10" s="116">
        <v>1.9902725999999999</v>
      </c>
      <c r="D10" s="73">
        <v>50.870723925999997</v>
      </c>
      <c r="E10" s="73">
        <v>371.19157998700001</v>
      </c>
      <c r="F10" s="73">
        <v>0</v>
      </c>
      <c r="G10" s="73">
        <v>0.30284256100000001</v>
      </c>
      <c r="H10" s="73">
        <v>0</v>
      </c>
      <c r="I10" s="73">
        <v>0</v>
      </c>
      <c r="J10" s="73">
        <v>0.62806953799999998</v>
      </c>
    </row>
    <row r="11" spans="1:10" ht="16.5" customHeight="1" x14ac:dyDescent="0.35">
      <c r="A11" s="66">
        <v>8</v>
      </c>
      <c r="B11" s="67" t="s">
        <v>105</v>
      </c>
      <c r="C11" s="72">
        <v>0.108205157</v>
      </c>
      <c r="D11" s="73">
        <v>0.196764464</v>
      </c>
      <c r="E11" s="73">
        <v>26.335920796</v>
      </c>
      <c r="F11" s="73">
        <v>0</v>
      </c>
      <c r="G11" s="73">
        <v>0.106334995</v>
      </c>
      <c r="H11" s="73">
        <v>0</v>
      </c>
      <c r="I11" s="73">
        <v>0</v>
      </c>
      <c r="J11" s="73">
        <v>0</v>
      </c>
    </row>
    <row r="12" spans="1:10" ht="16.5" customHeight="1" x14ac:dyDescent="0.35">
      <c r="A12" s="66">
        <v>9</v>
      </c>
      <c r="B12" s="67" t="s">
        <v>106</v>
      </c>
      <c r="C12" s="72">
        <v>2.5849271E-2</v>
      </c>
      <c r="D12" s="73">
        <v>0.22448328100000001</v>
      </c>
      <c r="E12" s="73">
        <v>12.149426417999999</v>
      </c>
      <c r="F12" s="73">
        <v>0</v>
      </c>
      <c r="G12" s="73">
        <v>1.1180674999999999E-2</v>
      </c>
      <c r="H12" s="73">
        <v>0</v>
      </c>
      <c r="I12" s="73">
        <v>0</v>
      </c>
      <c r="J12" s="73">
        <v>0</v>
      </c>
    </row>
    <row r="13" spans="1:10" ht="16.5" customHeight="1" x14ac:dyDescent="0.35">
      <c r="A13" s="66">
        <v>10</v>
      </c>
      <c r="B13" s="68" t="s">
        <v>107</v>
      </c>
      <c r="C13" s="116">
        <v>31.018807019</v>
      </c>
      <c r="D13" s="73">
        <v>39.307705091000003</v>
      </c>
      <c r="E13" s="73">
        <v>498.845239935</v>
      </c>
      <c r="F13" s="73">
        <v>0</v>
      </c>
      <c r="G13" s="73">
        <v>0.85512101399999996</v>
      </c>
      <c r="H13" s="73">
        <v>0</v>
      </c>
      <c r="I13" s="73">
        <v>0</v>
      </c>
      <c r="J13" s="73">
        <v>0.358016907</v>
      </c>
    </row>
    <row r="14" spans="1:10" ht="16.5" customHeight="1" x14ac:dyDescent="0.35">
      <c r="A14" s="66">
        <v>11</v>
      </c>
      <c r="B14" s="68" t="s">
        <v>108</v>
      </c>
      <c r="C14" s="116">
        <v>1095.6744206850001</v>
      </c>
      <c r="D14" s="73">
        <v>833.115229312</v>
      </c>
      <c r="E14" s="73">
        <v>7596.6028800590002</v>
      </c>
      <c r="F14" s="73">
        <v>0</v>
      </c>
      <c r="G14" s="73">
        <v>4.1974537490000001</v>
      </c>
      <c r="H14" s="73">
        <v>0</v>
      </c>
      <c r="I14" s="73">
        <v>0</v>
      </c>
      <c r="J14" s="73">
        <v>4.25919778</v>
      </c>
    </row>
    <row r="15" spans="1:10" ht="16.5" customHeight="1" x14ac:dyDescent="0.35">
      <c r="A15" s="66">
        <v>12</v>
      </c>
      <c r="B15" s="68" t="s">
        <v>109</v>
      </c>
      <c r="C15" s="116">
        <v>967.47172076799995</v>
      </c>
      <c r="D15" s="73">
        <v>977.52453420400002</v>
      </c>
      <c r="E15" s="73">
        <v>2767.4650859829999</v>
      </c>
      <c r="F15" s="73">
        <v>0</v>
      </c>
      <c r="G15" s="73">
        <v>14.157426307</v>
      </c>
      <c r="H15" s="73">
        <v>0</v>
      </c>
      <c r="I15" s="73">
        <v>0</v>
      </c>
      <c r="J15" s="73">
        <v>8.1418644150000006</v>
      </c>
    </row>
    <row r="16" spans="1:10" ht="16.5" customHeight="1" x14ac:dyDescent="0.35">
      <c r="A16" s="66">
        <v>13</v>
      </c>
      <c r="B16" s="68" t="s">
        <v>110</v>
      </c>
      <c r="C16" s="116">
        <v>1.2593955059999999</v>
      </c>
      <c r="D16" s="73">
        <v>10.701198389</v>
      </c>
      <c r="E16" s="73">
        <v>175.41287351899999</v>
      </c>
      <c r="F16" s="73">
        <v>0</v>
      </c>
      <c r="G16" s="73">
        <v>0.107113549</v>
      </c>
      <c r="H16" s="73">
        <v>0</v>
      </c>
      <c r="I16" s="73">
        <v>0</v>
      </c>
      <c r="J16" s="73">
        <v>4.3027289999999999E-3</v>
      </c>
    </row>
    <row r="17" spans="1:10" ht="16.5" customHeight="1" x14ac:dyDescent="0.35">
      <c r="A17" s="66">
        <v>14</v>
      </c>
      <c r="B17" s="68" t="s">
        <v>111</v>
      </c>
      <c r="C17" s="116">
        <v>0.39607061700000001</v>
      </c>
      <c r="D17" s="73">
        <v>1.3611558479999999</v>
      </c>
      <c r="E17" s="73">
        <v>70.882899227999999</v>
      </c>
      <c r="F17" s="73">
        <v>0</v>
      </c>
      <c r="G17" s="73">
        <v>2.2582530999999999E-2</v>
      </c>
      <c r="H17" s="73">
        <v>0</v>
      </c>
      <c r="I17" s="73">
        <v>0</v>
      </c>
      <c r="J17" s="73">
        <v>0</v>
      </c>
    </row>
    <row r="18" spans="1:10" ht="16.5" customHeight="1" x14ac:dyDescent="0.35">
      <c r="A18" s="66">
        <v>15</v>
      </c>
      <c r="B18" s="68" t="s">
        <v>112</v>
      </c>
      <c r="C18" s="116">
        <v>39.842696848999999</v>
      </c>
      <c r="D18" s="73">
        <v>45.576581224000002</v>
      </c>
      <c r="E18" s="73">
        <v>788.134020921</v>
      </c>
      <c r="F18" s="73">
        <v>0</v>
      </c>
      <c r="G18" s="73">
        <v>0.39097728300000001</v>
      </c>
      <c r="H18" s="73">
        <v>0</v>
      </c>
      <c r="I18" s="73">
        <v>0</v>
      </c>
      <c r="J18" s="73">
        <v>1.9818645999999999E-2</v>
      </c>
    </row>
    <row r="19" spans="1:10" ht="16.5" customHeight="1" x14ac:dyDescent="0.35">
      <c r="A19" s="66">
        <v>16</v>
      </c>
      <c r="B19" s="68" t="s">
        <v>113</v>
      </c>
      <c r="C19" s="116">
        <v>2359.128521655</v>
      </c>
      <c r="D19" s="73">
        <v>1591.845610951</v>
      </c>
      <c r="E19" s="73">
        <v>6100.5776477299996</v>
      </c>
      <c r="F19" s="73">
        <v>0</v>
      </c>
      <c r="G19" s="73">
        <v>12.6254136</v>
      </c>
      <c r="H19" s="73">
        <v>0</v>
      </c>
      <c r="I19" s="73">
        <v>0</v>
      </c>
      <c r="J19" s="73">
        <v>57.421534528999999</v>
      </c>
    </row>
    <row r="20" spans="1:10" ht="16.5" customHeight="1" x14ac:dyDescent="0.35">
      <c r="A20" s="66">
        <v>17</v>
      </c>
      <c r="B20" s="68" t="s">
        <v>114</v>
      </c>
      <c r="C20" s="116">
        <v>223.68948893800001</v>
      </c>
      <c r="D20" s="73">
        <v>76.676746664999996</v>
      </c>
      <c r="E20" s="73">
        <v>1306.3767098389999</v>
      </c>
      <c r="F20" s="73">
        <v>0</v>
      </c>
      <c r="G20" s="73">
        <v>4.3593136799999996</v>
      </c>
      <c r="H20" s="73">
        <v>0</v>
      </c>
      <c r="I20" s="73">
        <v>0</v>
      </c>
      <c r="J20" s="73">
        <v>6.3745141050000003</v>
      </c>
    </row>
    <row r="21" spans="1:10" ht="16.5" customHeight="1" x14ac:dyDescent="0.35">
      <c r="A21" s="66">
        <v>18</v>
      </c>
      <c r="B21" s="68" t="s">
        <v>140</v>
      </c>
      <c r="C21" s="116">
        <v>0</v>
      </c>
      <c r="D21" s="73">
        <v>3.1430601000000002E-2</v>
      </c>
      <c r="E21" s="73">
        <v>0.26429603900000004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</row>
    <row r="22" spans="1:10" ht="16.5" customHeight="1" x14ac:dyDescent="0.35">
      <c r="A22" s="66">
        <v>19</v>
      </c>
      <c r="B22" s="67" t="s">
        <v>115</v>
      </c>
      <c r="C22" s="72">
        <v>0</v>
      </c>
      <c r="D22" s="73">
        <v>0</v>
      </c>
      <c r="E22" s="73">
        <v>0.28422268000000001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</row>
    <row r="23" spans="1:10" ht="16.5" customHeight="1" x14ac:dyDescent="0.35">
      <c r="A23" s="66">
        <v>20</v>
      </c>
      <c r="B23" s="68" t="s">
        <v>116</v>
      </c>
      <c r="C23" s="116">
        <v>319.62892881699997</v>
      </c>
      <c r="D23" s="73">
        <v>193.65865194400001</v>
      </c>
      <c r="E23" s="73">
        <v>1596.0287939330001</v>
      </c>
      <c r="F23" s="73">
        <v>0</v>
      </c>
      <c r="G23" s="73">
        <v>1.0264758030000001</v>
      </c>
      <c r="H23" s="73">
        <v>0</v>
      </c>
      <c r="I23" s="73">
        <v>0</v>
      </c>
      <c r="J23" s="73">
        <v>7.0012979319999999</v>
      </c>
    </row>
    <row r="24" spans="1:10" ht="16.5" customHeight="1" x14ac:dyDescent="0.35">
      <c r="A24" s="66">
        <v>21</v>
      </c>
      <c r="B24" s="68" t="s">
        <v>117</v>
      </c>
      <c r="C24" s="116">
        <v>15706.401280833001</v>
      </c>
      <c r="D24" s="73">
        <v>8868.7038579</v>
      </c>
      <c r="E24" s="73">
        <v>26306.365857748999</v>
      </c>
      <c r="F24" s="73">
        <v>0</v>
      </c>
      <c r="G24" s="73">
        <v>79.914171930999998</v>
      </c>
      <c r="H24" s="73">
        <v>0</v>
      </c>
      <c r="I24" s="73">
        <v>0</v>
      </c>
      <c r="J24" s="73">
        <v>163.474963914</v>
      </c>
    </row>
    <row r="25" spans="1:10" ht="16.5" customHeight="1" x14ac:dyDescent="0.35">
      <c r="A25" s="66">
        <v>22</v>
      </c>
      <c r="B25" s="67" t="s">
        <v>118</v>
      </c>
      <c r="C25" s="72">
        <v>1.1415112999999999E-2</v>
      </c>
      <c r="D25" s="73">
        <v>7.5048826999999999E-2</v>
      </c>
      <c r="E25" s="73">
        <v>10.590720671</v>
      </c>
      <c r="F25" s="73">
        <v>0</v>
      </c>
      <c r="G25" s="73">
        <v>1.152049E-2</v>
      </c>
      <c r="H25" s="73">
        <v>0</v>
      </c>
      <c r="I25" s="73">
        <v>0</v>
      </c>
      <c r="J25" s="73">
        <v>0</v>
      </c>
    </row>
    <row r="26" spans="1:10" ht="16.5" customHeight="1" x14ac:dyDescent="0.35">
      <c r="A26" s="66">
        <v>23</v>
      </c>
      <c r="B26" s="68" t="s">
        <v>119</v>
      </c>
      <c r="C26" s="116">
        <v>8.5215114999999994E-2</v>
      </c>
      <c r="D26" s="73">
        <v>0.59398029500000005</v>
      </c>
      <c r="E26" s="73">
        <v>28.571987641</v>
      </c>
      <c r="F26" s="73">
        <v>0</v>
      </c>
      <c r="G26" s="73">
        <v>1.2719813999999999E-2</v>
      </c>
      <c r="H26" s="73">
        <v>0</v>
      </c>
      <c r="I26" s="73">
        <v>0</v>
      </c>
      <c r="J26" s="73">
        <v>0</v>
      </c>
    </row>
    <row r="27" spans="1:10" ht="16.5" customHeight="1" x14ac:dyDescent="0.35">
      <c r="A27" s="66">
        <v>24</v>
      </c>
      <c r="B27" s="67" t="s">
        <v>120</v>
      </c>
      <c r="C27" s="72">
        <v>0.44012157699999999</v>
      </c>
      <c r="D27" s="73">
        <v>1.0414745E-2</v>
      </c>
      <c r="E27" s="73">
        <v>2.7688249859999998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</row>
    <row r="28" spans="1:10" ht="16.5" customHeight="1" x14ac:dyDescent="0.35">
      <c r="A28" s="66">
        <v>25</v>
      </c>
      <c r="B28" s="67" t="s">
        <v>121</v>
      </c>
      <c r="C28" s="72">
        <v>1.5120234239999999</v>
      </c>
      <c r="D28" s="73">
        <v>1.543170033</v>
      </c>
      <c r="E28" s="73">
        <v>37.959583504000001</v>
      </c>
      <c r="F28" s="73">
        <v>0</v>
      </c>
      <c r="G28" s="73">
        <v>1.1068129999999999E-3</v>
      </c>
      <c r="H28" s="73">
        <v>0</v>
      </c>
      <c r="I28" s="73">
        <v>0</v>
      </c>
      <c r="J28" s="73">
        <v>0.141973183</v>
      </c>
    </row>
    <row r="29" spans="1:10" ht="16.5" customHeight="1" x14ac:dyDescent="0.35">
      <c r="A29" s="66">
        <v>26</v>
      </c>
      <c r="B29" s="68" t="s">
        <v>122</v>
      </c>
      <c r="C29" s="116">
        <v>2595.7651195140002</v>
      </c>
      <c r="D29" s="73">
        <v>4350.7176863559998</v>
      </c>
      <c r="E29" s="73">
        <v>6911.2604180919998</v>
      </c>
      <c r="F29" s="73">
        <v>0</v>
      </c>
      <c r="G29" s="73">
        <v>26.808636257</v>
      </c>
      <c r="H29" s="73">
        <v>0</v>
      </c>
      <c r="I29" s="73">
        <v>0</v>
      </c>
      <c r="J29" s="73">
        <v>35.888518935999997</v>
      </c>
    </row>
    <row r="30" spans="1:10" ht="16.5" customHeight="1" x14ac:dyDescent="0.35">
      <c r="A30" s="66">
        <v>27</v>
      </c>
      <c r="B30" s="68" t="s">
        <v>123</v>
      </c>
      <c r="C30" s="116">
        <v>5.6241113110000001</v>
      </c>
      <c r="D30" s="73">
        <v>68.704599793</v>
      </c>
      <c r="E30" s="73">
        <v>511.76936305300001</v>
      </c>
      <c r="F30" s="73">
        <v>0</v>
      </c>
      <c r="G30" s="73">
        <v>0.27099872899999999</v>
      </c>
      <c r="H30" s="73">
        <v>0</v>
      </c>
      <c r="I30" s="73">
        <v>0</v>
      </c>
      <c r="J30" s="73">
        <v>0.92679666100000002</v>
      </c>
    </row>
    <row r="31" spans="1:10" ht="16.5" customHeight="1" x14ac:dyDescent="0.35">
      <c r="A31" s="66">
        <v>28</v>
      </c>
      <c r="B31" s="68" t="s">
        <v>52</v>
      </c>
      <c r="C31" s="116">
        <v>141.146552117</v>
      </c>
      <c r="D31" s="73">
        <v>530.16723435699998</v>
      </c>
      <c r="E31" s="73">
        <v>5667.4718986199996</v>
      </c>
      <c r="F31" s="73">
        <v>0</v>
      </c>
      <c r="G31" s="73">
        <v>13.813110875</v>
      </c>
      <c r="H31" s="73">
        <v>0</v>
      </c>
      <c r="I31" s="73">
        <v>0</v>
      </c>
      <c r="J31" s="73">
        <v>20.690523164999998</v>
      </c>
    </row>
    <row r="32" spans="1:10" ht="16.5" customHeight="1" x14ac:dyDescent="0.35">
      <c r="A32" s="66">
        <v>29</v>
      </c>
      <c r="B32" s="68" t="s">
        <v>124</v>
      </c>
      <c r="C32" s="116">
        <v>7.0153481209999997</v>
      </c>
      <c r="D32" s="73">
        <v>3.4094634130000001</v>
      </c>
      <c r="E32" s="73">
        <v>43.178661364</v>
      </c>
      <c r="F32" s="73">
        <v>0</v>
      </c>
      <c r="G32" s="73">
        <v>0.13596746600000001</v>
      </c>
      <c r="H32" s="73">
        <v>0</v>
      </c>
      <c r="I32" s="73">
        <v>0</v>
      </c>
      <c r="J32" s="73">
        <v>7.1110699999999999E-4</v>
      </c>
    </row>
    <row r="33" spans="1:10" ht="16.5" customHeight="1" x14ac:dyDescent="0.35">
      <c r="A33" s="66">
        <v>30</v>
      </c>
      <c r="B33" s="68" t="s">
        <v>125</v>
      </c>
      <c r="C33" s="116">
        <v>12.616504001999999</v>
      </c>
      <c r="D33" s="73">
        <v>55.982187076999999</v>
      </c>
      <c r="E33" s="73">
        <v>1300.157691506</v>
      </c>
      <c r="F33" s="73">
        <v>0</v>
      </c>
      <c r="G33" s="73">
        <v>1.1973800880000001</v>
      </c>
      <c r="H33" s="73">
        <v>0</v>
      </c>
      <c r="I33" s="73">
        <v>0</v>
      </c>
      <c r="J33" s="73">
        <v>1.6795083180000001</v>
      </c>
    </row>
    <row r="34" spans="1:10" ht="16.5" customHeight="1" x14ac:dyDescent="0.35">
      <c r="A34" s="66">
        <v>31</v>
      </c>
      <c r="B34" s="68" t="s">
        <v>126</v>
      </c>
      <c r="C34" s="116">
        <v>15.255666584</v>
      </c>
      <c r="D34" s="73">
        <v>65.003475696999999</v>
      </c>
      <c r="E34" s="73">
        <v>1711.20413009</v>
      </c>
      <c r="F34" s="73">
        <v>0</v>
      </c>
      <c r="G34" s="73">
        <v>1.1879272860000001</v>
      </c>
      <c r="H34" s="73">
        <v>0</v>
      </c>
      <c r="I34" s="73">
        <v>0</v>
      </c>
      <c r="J34" s="73">
        <v>1.0318488969999999</v>
      </c>
    </row>
    <row r="35" spans="1:10" ht="16.5" customHeight="1" x14ac:dyDescent="0.35">
      <c r="A35" s="66">
        <v>32</v>
      </c>
      <c r="B35" s="67" t="s">
        <v>127</v>
      </c>
      <c r="C35" s="72">
        <v>0.259603739</v>
      </c>
      <c r="D35" s="73">
        <v>25.763077309</v>
      </c>
      <c r="E35" s="73">
        <v>39.868667440999999</v>
      </c>
      <c r="F35" s="73">
        <v>0</v>
      </c>
      <c r="G35" s="73">
        <v>9.1178799999999996E-4</v>
      </c>
      <c r="H35" s="73">
        <v>0</v>
      </c>
      <c r="I35" s="73">
        <v>0</v>
      </c>
      <c r="J35" s="73">
        <v>0</v>
      </c>
    </row>
    <row r="36" spans="1:10" ht="16.5" customHeight="1" x14ac:dyDescent="0.35">
      <c r="A36" s="66">
        <v>33</v>
      </c>
      <c r="B36" s="68" t="s">
        <v>128</v>
      </c>
      <c r="C36" s="116">
        <v>1789.04091864</v>
      </c>
      <c r="D36" s="73">
        <v>1988.012832079</v>
      </c>
      <c r="E36" s="73">
        <v>3791.4134700499999</v>
      </c>
      <c r="F36" s="73">
        <v>0</v>
      </c>
      <c r="G36" s="73">
        <v>8.0150880529999995</v>
      </c>
      <c r="H36" s="73">
        <v>0</v>
      </c>
      <c r="I36" s="73">
        <v>0</v>
      </c>
      <c r="J36" s="73">
        <v>19.805076495000002</v>
      </c>
    </row>
    <row r="37" spans="1:10" ht="16.5" customHeight="1" x14ac:dyDescent="0.35">
      <c r="A37" s="66">
        <v>34</v>
      </c>
      <c r="B37" s="68" t="s">
        <v>129</v>
      </c>
      <c r="C37" s="116">
        <v>324.23393727500002</v>
      </c>
      <c r="D37" s="73">
        <v>296.68174189500002</v>
      </c>
      <c r="E37" s="73">
        <v>1417.945090702</v>
      </c>
      <c r="F37" s="73">
        <v>0</v>
      </c>
      <c r="G37" s="73">
        <v>2.720024241</v>
      </c>
      <c r="H37" s="73">
        <v>0</v>
      </c>
      <c r="I37" s="73">
        <v>0</v>
      </c>
      <c r="J37" s="73">
        <v>1.674610637</v>
      </c>
    </row>
    <row r="38" spans="1:10" ht="16.5" customHeight="1" x14ac:dyDescent="0.35">
      <c r="A38" s="66">
        <v>35</v>
      </c>
      <c r="B38" s="68" t="s">
        <v>130</v>
      </c>
      <c r="C38" s="116">
        <v>0.19149795999999999</v>
      </c>
      <c r="D38" s="73">
        <v>0.270046391</v>
      </c>
      <c r="E38" s="73">
        <v>11.123186543999999</v>
      </c>
      <c r="F38" s="73">
        <v>0</v>
      </c>
      <c r="G38" s="73">
        <v>1.5953467999999998E-2</v>
      </c>
      <c r="H38" s="73">
        <v>0</v>
      </c>
      <c r="I38" s="73">
        <v>0</v>
      </c>
      <c r="J38" s="73">
        <v>0</v>
      </c>
    </row>
    <row r="39" spans="1:10" ht="16.5" customHeight="1" x14ac:dyDescent="0.35">
      <c r="A39" s="66">
        <v>36</v>
      </c>
      <c r="B39" s="68" t="s">
        <v>131</v>
      </c>
      <c r="C39" s="116">
        <v>52.416516764999997</v>
      </c>
      <c r="D39" s="73">
        <v>362.92482654999998</v>
      </c>
      <c r="E39" s="73">
        <v>4091.142147304</v>
      </c>
      <c r="F39" s="73">
        <v>0</v>
      </c>
      <c r="G39" s="73">
        <v>2.9706469800000002</v>
      </c>
      <c r="H39" s="73">
        <v>0</v>
      </c>
      <c r="I39" s="73">
        <v>0</v>
      </c>
      <c r="J39" s="73">
        <v>6.7286695219999997</v>
      </c>
    </row>
    <row r="40" spans="1:10" ht="16.5" customHeight="1" x14ac:dyDescent="0.35">
      <c r="A40" s="66">
        <v>37</v>
      </c>
      <c r="B40" s="68" t="s">
        <v>132</v>
      </c>
      <c r="C40" s="116">
        <v>2.3346812790000002</v>
      </c>
      <c r="D40" s="73">
        <v>20.237728514000001</v>
      </c>
      <c r="E40" s="73">
        <v>371.32561532</v>
      </c>
      <c r="F40" s="73">
        <v>0</v>
      </c>
      <c r="G40" s="73">
        <v>0.76467207999999998</v>
      </c>
      <c r="H40" s="73">
        <v>0</v>
      </c>
      <c r="I40" s="73">
        <v>0</v>
      </c>
      <c r="J40" s="73">
        <v>10.655586566</v>
      </c>
    </row>
    <row r="41" spans="1:10" ht="16.5" customHeight="1" x14ac:dyDescent="0.35">
      <c r="A41" s="66">
        <v>38</v>
      </c>
      <c r="B41" s="68" t="s">
        <v>133</v>
      </c>
      <c r="C41" s="116">
        <v>253.31903916799999</v>
      </c>
      <c r="D41" s="73">
        <v>872.10861497799999</v>
      </c>
      <c r="E41" s="73">
        <v>3794.2590751170001</v>
      </c>
      <c r="F41" s="73">
        <v>0</v>
      </c>
      <c r="G41" s="73">
        <v>7.2356637580000003</v>
      </c>
      <c r="H41" s="73">
        <v>0</v>
      </c>
      <c r="I41" s="73">
        <v>0</v>
      </c>
      <c r="J41" s="73">
        <v>6.7707326200000004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2025-06-06T12:30:19Z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