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June 2025\AAUM report\"/>
    </mc:Choice>
  </mc:AlternateContent>
  <xr:revisionPtr revIDLastSave="0" documentId="13_ncr:1_{2A7E6945-D813-41D4-8348-A546168BCA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7" i="1" l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J81" i="1"/>
  <c r="BI81" i="1"/>
  <c r="BB81" i="1"/>
  <c r="BA81" i="1"/>
  <c r="AT81" i="1"/>
  <c r="AS81" i="1"/>
  <c r="AL81" i="1"/>
  <c r="AK81" i="1"/>
  <c r="AD81" i="1"/>
  <c r="AC81" i="1"/>
  <c r="V81" i="1"/>
  <c r="U81" i="1"/>
  <c r="N81" i="1"/>
  <c r="M81" i="1"/>
  <c r="F81" i="1"/>
  <c r="E81" i="1"/>
  <c r="BJ80" i="1"/>
  <c r="BI80" i="1"/>
  <c r="BH80" i="1"/>
  <c r="BG80" i="1"/>
  <c r="BF80" i="1"/>
  <c r="BF81" i="1" s="1"/>
  <c r="BE80" i="1"/>
  <c r="BD80" i="1"/>
  <c r="BC80" i="1"/>
  <c r="BB80" i="1"/>
  <c r="BA80" i="1"/>
  <c r="AZ80" i="1"/>
  <c r="AY80" i="1"/>
  <c r="AX80" i="1"/>
  <c r="AX81" i="1" s="1"/>
  <c r="AW80" i="1"/>
  <c r="AV80" i="1"/>
  <c r="AU80" i="1"/>
  <c r="AT80" i="1"/>
  <c r="AS80" i="1"/>
  <c r="AR80" i="1"/>
  <c r="AQ80" i="1"/>
  <c r="AP80" i="1"/>
  <c r="AP81" i="1" s="1"/>
  <c r="AO80" i="1"/>
  <c r="AN80" i="1"/>
  <c r="AM80" i="1"/>
  <c r="AL80" i="1"/>
  <c r="AK80" i="1"/>
  <c r="AJ80" i="1"/>
  <c r="AI80" i="1"/>
  <c r="AH80" i="1"/>
  <c r="AH81" i="1" s="1"/>
  <c r="AG80" i="1"/>
  <c r="AF80" i="1"/>
  <c r="AE80" i="1"/>
  <c r="AD80" i="1"/>
  <c r="AC80" i="1"/>
  <c r="AB80" i="1"/>
  <c r="AA80" i="1"/>
  <c r="Z80" i="1"/>
  <c r="Z81" i="1" s="1"/>
  <c r="Y80" i="1"/>
  <c r="X80" i="1"/>
  <c r="W80" i="1"/>
  <c r="V80" i="1"/>
  <c r="U80" i="1"/>
  <c r="T80" i="1"/>
  <c r="S80" i="1"/>
  <c r="R80" i="1"/>
  <c r="R81" i="1" s="1"/>
  <c r="Q80" i="1"/>
  <c r="P80" i="1"/>
  <c r="O80" i="1"/>
  <c r="N80" i="1"/>
  <c r="M80" i="1"/>
  <c r="L80" i="1"/>
  <c r="K80" i="1"/>
  <c r="J80" i="1"/>
  <c r="J81" i="1" s="1"/>
  <c r="I80" i="1"/>
  <c r="H80" i="1"/>
  <c r="G80" i="1"/>
  <c r="F80" i="1"/>
  <c r="E80" i="1"/>
  <c r="D80" i="1"/>
  <c r="C80" i="1"/>
  <c r="BK79" i="1"/>
  <c r="BK80" i="1" s="1"/>
  <c r="BK77" i="1"/>
  <c r="BK81" i="1" s="1"/>
  <c r="BJ77" i="1"/>
  <c r="BI77" i="1"/>
  <c r="BH77" i="1"/>
  <c r="BH81" i="1" s="1"/>
  <c r="BG77" i="1"/>
  <c r="BG81" i="1" s="1"/>
  <c r="BF77" i="1"/>
  <c r="BE77" i="1"/>
  <c r="BE81" i="1" s="1"/>
  <c r="BD77" i="1"/>
  <c r="BD81" i="1" s="1"/>
  <c r="BC77" i="1"/>
  <c r="BC81" i="1" s="1"/>
  <c r="BB77" i="1"/>
  <c r="BA77" i="1"/>
  <c r="AZ77" i="1"/>
  <c r="AZ81" i="1" s="1"/>
  <c r="AY77" i="1"/>
  <c r="AY81" i="1" s="1"/>
  <c r="AX77" i="1"/>
  <c r="AW77" i="1"/>
  <c r="AW81" i="1" s="1"/>
  <c r="AV77" i="1"/>
  <c r="AV81" i="1" s="1"/>
  <c r="AU77" i="1"/>
  <c r="AU81" i="1" s="1"/>
  <c r="AT77" i="1"/>
  <c r="AS77" i="1"/>
  <c r="AR77" i="1"/>
  <c r="AR81" i="1" s="1"/>
  <c r="AQ77" i="1"/>
  <c r="AQ81" i="1" s="1"/>
  <c r="AP77" i="1"/>
  <c r="AO77" i="1"/>
  <c r="AO81" i="1" s="1"/>
  <c r="AN77" i="1"/>
  <c r="AN81" i="1" s="1"/>
  <c r="AM77" i="1"/>
  <c r="AM81" i="1" s="1"/>
  <c r="AL77" i="1"/>
  <c r="AK77" i="1"/>
  <c r="AJ77" i="1"/>
  <c r="AJ81" i="1" s="1"/>
  <c r="AI77" i="1"/>
  <c r="AI81" i="1" s="1"/>
  <c r="AH77" i="1"/>
  <c r="AG77" i="1"/>
  <c r="AG81" i="1" s="1"/>
  <c r="AF77" i="1"/>
  <c r="AF81" i="1" s="1"/>
  <c r="AE77" i="1"/>
  <c r="AE81" i="1" s="1"/>
  <c r="AD77" i="1"/>
  <c r="AC77" i="1"/>
  <c r="AB77" i="1"/>
  <c r="AB81" i="1" s="1"/>
  <c r="AA77" i="1"/>
  <c r="AA81" i="1" s="1"/>
  <c r="Z77" i="1"/>
  <c r="Y77" i="1"/>
  <c r="Y81" i="1" s="1"/>
  <c r="X77" i="1"/>
  <c r="X81" i="1" s="1"/>
  <c r="W77" i="1"/>
  <c r="W81" i="1" s="1"/>
  <c r="V77" i="1"/>
  <c r="U77" i="1"/>
  <c r="T77" i="1"/>
  <c r="T81" i="1" s="1"/>
  <c r="S77" i="1"/>
  <c r="S81" i="1" s="1"/>
  <c r="R77" i="1"/>
  <c r="Q77" i="1"/>
  <c r="Q81" i="1" s="1"/>
  <c r="P77" i="1"/>
  <c r="P81" i="1" s="1"/>
  <c r="O77" i="1"/>
  <c r="O81" i="1" s="1"/>
  <c r="N77" i="1"/>
  <c r="M77" i="1"/>
  <c r="L77" i="1"/>
  <c r="L81" i="1" s="1"/>
  <c r="K77" i="1"/>
  <c r="K81" i="1" s="1"/>
  <c r="J77" i="1"/>
  <c r="I77" i="1"/>
  <c r="I81" i="1" s="1"/>
  <c r="H77" i="1"/>
  <c r="H81" i="1" s="1"/>
  <c r="G77" i="1"/>
  <c r="G81" i="1" s="1"/>
  <c r="F77" i="1"/>
  <c r="E77" i="1"/>
  <c r="D77" i="1"/>
  <c r="D81" i="1" s="1"/>
  <c r="C77" i="1"/>
  <c r="C81" i="1" s="1"/>
  <c r="BK76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I67" i="1"/>
  <c r="BH67" i="1"/>
  <c r="BA67" i="1"/>
  <c r="AZ67" i="1"/>
  <c r="AS67" i="1"/>
  <c r="AR67" i="1"/>
  <c r="AK67" i="1"/>
  <c r="AJ67" i="1"/>
  <c r="AC67" i="1"/>
  <c r="AB67" i="1"/>
  <c r="U67" i="1"/>
  <c r="T67" i="1"/>
  <c r="M67" i="1"/>
  <c r="L67" i="1"/>
  <c r="E67" i="1"/>
  <c r="D67" i="1"/>
  <c r="BJ66" i="1"/>
  <c r="BI66" i="1"/>
  <c r="BH66" i="1"/>
  <c r="BG66" i="1"/>
  <c r="BF66" i="1"/>
  <c r="BF67" i="1" s="1"/>
  <c r="BE66" i="1"/>
  <c r="BE67" i="1" s="1"/>
  <c r="BD66" i="1"/>
  <c r="BD67" i="1" s="1"/>
  <c r="BC66" i="1"/>
  <c r="BB66" i="1"/>
  <c r="BA66" i="1"/>
  <c r="AZ66" i="1"/>
  <c r="AY66" i="1"/>
  <c r="AX66" i="1"/>
  <c r="AW66" i="1"/>
  <c r="AW67" i="1" s="1"/>
  <c r="AV66" i="1"/>
  <c r="AV67" i="1" s="1"/>
  <c r="AU66" i="1"/>
  <c r="AT66" i="1"/>
  <c r="AS66" i="1"/>
  <c r="AR66" i="1"/>
  <c r="AQ66" i="1"/>
  <c r="AP66" i="1"/>
  <c r="AO66" i="1"/>
  <c r="AO67" i="1" s="1"/>
  <c r="AN66" i="1"/>
  <c r="AN67" i="1" s="1"/>
  <c r="AM66" i="1"/>
  <c r="AL66" i="1"/>
  <c r="AL67" i="1" s="1"/>
  <c r="AK66" i="1"/>
  <c r="AJ66" i="1"/>
  <c r="AI66" i="1"/>
  <c r="AH66" i="1"/>
  <c r="AG66" i="1"/>
  <c r="AG67" i="1" s="1"/>
  <c r="AF66" i="1"/>
  <c r="AE66" i="1"/>
  <c r="AD66" i="1"/>
  <c r="AC66" i="1"/>
  <c r="AB66" i="1"/>
  <c r="AA66" i="1"/>
  <c r="Z66" i="1"/>
  <c r="Y66" i="1"/>
  <c r="Y67" i="1" s="1"/>
  <c r="X66" i="1"/>
  <c r="W66" i="1"/>
  <c r="W67" i="1" s="1"/>
  <c r="V66" i="1"/>
  <c r="U66" i="1"/>
  <c r="T66" i="1"/>
  <c r="S66" i="1"/>
  <c r="R66" i="1"/>
  <c r="R67" i="1" s="1"/>
  <c r="Q66" i="1"/>
  <c r="Q67" i="1" s="1"/>
  <c r="P66" i="1"/>
  <c r="O66" i="1"/>
  <c r="N66" i="1"/>
  <c r="M66" i="1"/>
  <c r="L66" i="1"/>
  <c r="K66" i="1"/>
  <c r="J66" i="1"/>
  <c r="I66" i="1"/>
  <c r="I67" i="1" s="1"/>
  <c r="H66" i="1"/>
  <c r="H67" i="1" s="1"/>
  <c r="G66" i="1"/>
  <c r="F66" i="1"/>
  <c r="E66" i="1"/>
  <c r="D66" i="1"/>
  <c r="C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J44" i="1"/>
  <c r="BJ67" i="1" s="1"/>
  <c r="BI44" i="1"/>
  <c r="BH44" i="1"/>
  <c r="BG44" i="1"/>
  <c r="BG67" i="1" s="1"/>
  <c r="BF44" i="1"/>
  <c r="BE44" i="1"/>
  <c r="BD44" i="1"/>
  <c r="BC44" i="1"/>
  <c r="BC67" i="1" s="1"/>
  <c r="BB44" i="1"/>
  <c r="BB67" i="1" s="1"/>
  <c r="BA44" i="1"/>
  <c r="AZ44" i="1"/>
  <c r="AY44" i="1"/>
  <c r="AY67" i="1" s="1"/>
  <c r="AX44" i="1"/>
  <c r="AX67" i="1" s="1"/>
  <c r="AW44" i="1"/>
  <c r="AV44" i="1"/>
  <c r="AU44" i="1"/>
  <c r="AU67" i="1" s="1"/>
  <c r="AT44" i="1"/>
  <c r="AT67" i="1" s="1"/>
  <c r="AS44" i="1"/>
  <c r="AR44" i="1"/>
  <c r="AQ44" i="1"/>
  <c r="AQ67" i="1" s="1"/>
  <c r="AP44" i="1"/>
  <c r="AP67" i="1" s="1"/>
  <c r="AO44" i="1"/>
  <c r="AN44" i="1"/>
  <c r="AM44" i="1"/>
  <c r="AM67" i="1" s="1"/>
  <c r="AL44" i="1"/>
  <c r="AK44" i="1"/>
  <c r="AJ44" i="1"/>
  <c r="AI44" i="1"/>
  <c r="AI67" i="1" s="1"/>
  <c r="AH44" i="1"/>
  <c r="AH67" i="1" s="1"/>
  <c r="AG44" i="1"/>
  <c r="AF44" i="1"/>
  <c r="AF67" i="1" s="1"/>
  <c r="AE44" i="1"/>
  <c r="AE67" i="1" s="1"/>
  <c r="AD44" i="1"/>
  <c r="AD67" i="1" s="1"/>
  <c r="AC44" i="1"/>
  <c r="AB44" i="1"/>
  <c r="AA44" i="1"/>
  <c r="AA67" i="1" s="1"/>
  <c r="Z44" i="1"/>
  <c r="Z67" i="1" s="1"/>
  <c r="Y44" i="1"/>
  <c r="X44" i="1"/>
  <c r="X67" i="1" s="1"/>
  <c r="W44" i="1"/>
  <c r="V44" i="1"/>
  <c r="V67" i="1" s="1"/>
  <c r="U44" i="1"/>
  <c r="T44" i="1"/>
  <c r="S44" i="1"/>
  <c r="S67" i="1" s="1"/>
  <c r="R44" i="1"/>
  <c r="Q44" i="1"/>
  <c r="P44" i="1"/>
  <c r="P67" i="1" s="1"/>
  <c r="O44" i="1"/>
  <c r="O67" i="1" s="1"/>
  <c r="N44" i="1"/>
  <c r="N67" i="1" s="1"/>
  <c r="M44" i="1"/>
  <c r="L44" i="1"/>
  <c r="K44" i="1"/>
  <c r="K67" i="1" s="1"/>
  <c r="J44" i="1"/>
  <c r="J67" i="1" s="1"/>
  <c r="I44" i="1"/>
  <c r="H44" i="1"/>
  <c r="G44" i="1"/>
  <c r="G67" i="1" s="1"/>
  <c r="F44" i="1"/>
  <c r="F67" i="1" s="1"/>
  <c r="E44" i="1"/>
  <c r="D44" i="1"/>
  <c r="C44" i="1"/>
  <c r="C67" i="1" s="1"/>
  <c r="BK43" i="1"/>
  <c r="BK44" i="1" s="1"/>
  <c r="BK42" i="1"/>
  <c r="BJ37" i="1"/>
  <c r="BJ38" i="1" s="1"/>
  <c r="BJ91" i="1" s="1"/>
  <c r="BI37" i="1"/>
  <c r="BI38" i="1" s="1"/>
  <c r="BI91" i="1" s="1"/>
  <c r="BH37" i="1"/>
  <c r="BH38" i="1" s="1"/>
  <c r="BG37" i="1"/>
  <c r="BG38" i="1" s="1"/>
  <c r="BG91" i="1" s="1"/>
  <c r="BF37" i="1"/>
  <c r="BE37" i="1"/>
  <c r="BD37" i="1"/>
  <c r="BC37" i="1"/>
  <c r="BC38" i="1" s="1"/>
  <c r="BB37" i="1"/>
  <c r="BB38" i="1" s="1"/>
  <c r="BB91" i="1" s="1"/>
  <c r="BA37" i="1"/>
  <c r="BA38" i="1" s="1"/>
  <c r="BA91" i="1" s="1"/>
  <c r="AZ37" i="1"/>
  <c r="AZ38" i="1" s="1"/>
  <c r="AY37" i="1"/>
  <c r="AY38" i="1" s="1"/>
  <c r="AY91" i="1" s="1"/>
  <c r="AX37" i="1"/>
  <c r="AW37" i="1"/>
  <c r="AV37" i="1"/>
  <c r="AU37" i="1"/>
  <c r="AU38" i="1" s="1"/>
  <c r="AT37" i="1"/>
  <c r="AT38" i="1" s="1"/>
  <c r="AT91" i="1" s="1"/>
  <c r="AS37" i="1"/>
  <c r="AS38" i="1" s="1"/>
  <c r="AS91" i="1" s="1"/>
  <c r="AR37" i="1"/>
  <c r="AR38" i="1" s="1"/>
  <c r="AQ37" i="1"/>
  <c r="AQ38" i="1" s="1"/>
  <c r="AQ91" i="1" s="1"/>
  <c r="AP37" i="1"/>
  <c r="AO37" i="1"/>
  <c r="AN37" i="1"/>
  <c r="AM37" i="1"/>
  <c r="AM38" i="1" s="1"/>
  <c r="AL37" i="1"/>
  <c r="AL38" i="1" s="1"/>
  <c r="AL91" i="1" s="1"/>
  <c r="AK37" i="1"/>
  <c r="AK38" i="1" s="1"/>
  <c r="AK91" i="1" s="1"/>
  <c r="AJ37" i="1"/>
  <c r="AJ38" i="1" s="1"/>
  <c r="AI37" i="1"/>
  <c r="AI38" i="1" s="1"/>
  <c r="AI91" i="1" s="1"/>
  <c r="AH37" i="1"/>
  <c r="AG37" i="1"/>
  <c r="AF37" i="1"/>
  <c r="AE37" i="1"/>
  <c r="AE38" i="1" s="1"/>
  <c r="AD37" i="1"/>
  <c r="AD38" i="1" s="1"/>
  <c r="AD91" i="1" s="1"/>
  <c r="AC37" i="1"/>
  <c r="AC38" i="1" s="1"/>
  <c r="AC91" i="1" s="1"/>
  <c r="AB37" i="1"/>
  <c r="AB38" i="1" s="1"/>
  <c r="AA37" i="1"/>
  <c r="AA38" i="1" s="1"/>
  <c r="AA91" i="1" s="1"/>
  <c r="Z37" i="1"/>
  <c r="Y37" i="1"/>
  <c r="X37" i="1"/>
  <c r="W37" i="1"/>
  <c r="W38" i="1" s="1"/>
  <c r="W91" i="1" s="1"/>
  <c r="V37" i="1"/>
  <c r="V38" i="1" s="1"/>
  <c r="V91" i="1" s="1"/>
  <c r="U37" i="1"/>
  <c r="U38" i="1" s="1"/>
  <c r="U91" i="1" s="1"/>
  <c r="T37" i="1"/>
  <c r="T38" i="1" s="1"/>
  <c r="S37" i="1"/>
  <c r="S38" i="1" s="1"/>
  <c r="S91" i="1" s="1"/>
  <c r="R37" i="1"/>
  <c r="Q37" i="1"/>
  <c r="P37" i="1"/>
  <c r="O37" i="1"/>
  <c r="O38" i="1" s="1"/>
  <c r="N37" i="1"/>
  <c r="N38" i="1" s="1"/>
  <c r="N91" i="1" s="1"/>
  <c r="M37" i="1"/>
  <c r="M38" i="1" s="1"/>
  <c r="M91" i="1" s="1"/>
  <c r="L37" i="1"/>
  <c r="L38" i="1" s="1"/>
  <c r="K37" i="1"/>
  <c r="K38" i="1" s="1"/>
  <c r="K91" i="1" s="1"/>
  <c r="J37" i="1"/>
  <c r="I37" i="1"/>
  <c r="H37" i="1"/>
  <c r="G37" i="1"/>
  <c r="G38" i="1" s="1"/>
  <c r="F37" i="1"/>
  <c r="F38" i="1" s="1"/>
  <c r="F91" i="1" s="1"/>
  <c r="E37" i="1"/>
  <c r="E38" i="1" s="1"/>
  <c r="E91" i="1" s="1"/>
  <c r="D37" i="1"/>
  <c r="D38" i="1" s="1"/>
  <c r="C37" i="1"/>
  <c r="C38" i="1" s="1"/>
  <c r="C91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G23" i="1"/>
  <c r="BF23" i="1"/>
  <c r="BE23" i="1"/>
  <c r="BD23" i="1"/>
  <c r="BD38" i="1" s="1"/>
  <c r="BD91" i="1" s="1"/>
  <c r="BC23" i="1"/>
  <c r="BB23" i="1"/>
  <c r="BA23" i="1"/>
  <c r="AZ23" i="1"/>
  <c r="AY23" i="1"/>
  <c r="AX23" i="1"/>
  <c r="AW23" i="1"/>
  <c r="AV23" i="1"/>
  <c r="AV38" i="1" s="1"/>
  <c r="AV91" i="1" s="1"/>
  <c r="AU23" i="1"/>
  <c r="AT23" i="1"/>
  <c r="AS23" i="1"/>
  <c r="AR23" i="1"/>
  <c r="AQ23" i="1"/>
  <c r="AP23" i="1"/>
  <c r="AO23" i="1"/>
  <c r="AN23" i="1"/>
  <c r="AN38" i="1" s="1"/>
  <c r="AN91" i="1" s="1"/>
  <c r="AM23" i="1"/>
  <c r="AL23" i="1"/>
  <c r="AK23" i="1"/>
  <c r="AJ23" i="1"/>
  <c r="AI23" i="1"/>
  <c r="AH23" i="1"/>
  <c r="AG23" i="1"/>
  <c r="AF23" i="1"/>
  <c r="AF38" i="1" s="1"/>
  <c r="AF91" i="1" s="1"/>
  <c r="AE23" i="1"/>
  <c r="AD23" i="1"/>
  <c r="AC23" i="1"/>
  <c r="AB23" i="1"/>
  <c r="AA23" i="1"/>
  <c r="Z23" i="1"/>
  <c r="Y23" i="1"/>
  <c r="X23" i="1"/>
  <c r="X38" i="1" s="1"/>
  <c r="X91" i="1" s="1"/>
  <c r="W23" i="1"/>
  <c r="V23" i="1"/>
  <c r="U23" i="1"/>
  <c r="T23" i="1"/>
  <c r="S23" i="1"/>
  <c r="R23" i="1"/>
  <c r="Q23" i="1"/>
  <c r="P23" i="1"/>
  <c r="P38" i="1" s="1"/>
  <c r="P91" i="1" s="1"/>
  <c r="O23" i="1"/>
  <c r="N23" i="1"/>
  <c r="M23" i="1"/>
  <c r="L23" i="1"/>
  <c r="K23" i="1"/>
  <c r="J23" i="1"/>
  <c r="I23" i="1"/>
  <c r="H23" i="1"/>
  <c r="H38" i="1" s="1"/>
  <c r="H91" i="1" s="1"/>
  <c r="G23" i="1"/>
  <c r="F23" i="1"/>
  <c r="E23" i="1"/>
  <c r="D23" i="1"/>
  <c r="C23" i="1"/>
  <c r="BK22" i="1"/>
  <c r="BJ20" i="1"/>
  <c r="BI20" i="1"/>
  <c r="BH20" i="1"/>
  <c r="BG20" i="1"/>
  <c r="BF20" i="1"/>
  <c r="BF38" i="1" s="1"/>
  <c r="BF91" i="1" s="1"/>
  <c r="BE20" i="1"/>
  <c r="BD20" i="1"/>
  <c r="BC20" i="1"/>
  <c r="BB20" i="1"/>
  <c r="BA20" i="1"/>
  <c r="AZ20" i="1"/>
  <c r="AY20" i="1"/>
  <c r="AX20" i="1"/>
  <c r="AX38" i="1" s="1"/>
  <c r="AX91" i="1" s="1"/>
  <c r="AW20" i="1"/>
  <c r="AV20" i="1"/>
  <c r="AU20" i="1"/>
  <c r="AT20" i="1"/>
  <c r="AS20" i="1"/>
  <c r="AR20" i="1"/>
  <c r="AQ20" i="1"/>
  <c r="AP20" i="1"/>
  <c r="AP38" i="1" s="1"/>
  <c r="AP91" i="1" s="1"/>
  <c r="AO20" i="1"/>
  <c r="AN20" i="1"/>
  <c r="AM20" i="1"/>
  <c r="AL20" i="1"/>
  <c r="AK20" i="1"/>
  <c r="AJ20" i="1"/>
  <c r="AI20" i="1"/>
  <c r="AH20" i="1"/>
  <c r="AH38" i="1" s="1"/>
  <c r="AH91" i="1" s="1"/>
  <c r="AG20" i="1"/>
  <c r="AF20" i="1"/>
  <c r="AE20" i="1"/>
  <c r="AD20" i="1"/>
  <c r="AC20" i="1"/>
  <c r="AB20" i="1"/>
  <c r="AA20" i="1"/>
  <c r="Z20" i="1"/>
  <c r="Z38" i="1" s="1"/>
  <c r="Z91" i="1" s="1"/>
  <c r="Y20" i="1"/>
  <c r="X20" i="1"/>
  <c r="W20" i="1"/>
  <c r="V20" i="1"/>
  <c r="U20" i="1"/>
  <c r="T20" i="1"/>
  <c r="S20" i="1"/>
  <c r="R20" i="1"/>
  <c r="R38" i="1" s="1"/>
  <c r="R91" i="1" s="1"/>
  <c r="Q20" i="1"/>
  <c r="P20" i="1"/>
  <c r="O20" i="1"/>
  <c r="N20" i="1"/>
  <c r="M20" i="1"/>
  <c r="L20" i="1"/>
  <c r="K20" i="1"/>
  <c r="J20" i="1"/>
  <c r="J38" i="1" s="1"/>
  <c r="J91" i="1" s="1"/>
  <c r="I20" i="1"/>
  <c r="H20" i="1"/>
  <c r="G20" i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7" i="1" s="1"/>
  <c r="BJ14" i="1"/>
  <c r="BI14" i="1"/>
  <c r="BH14" i="1"/>
  <c r="BG14" i="1"/>
  <c r="BF14" i="1"/>
  <c r="BE14" i="1"/>
  <c r="BE38" i="1" s="1"/>
  <c r="BD14" i="1"/>
  <c r="BC14" i="1"/>
  <c r="BB14" i="1"/>
  <c r="BA14" i="1"/>
  <c r="AZ14" i="1"/>
  <c r="AY14" i="1"/>
  <c r="AX14" i="1"/>
  <c r="AW14" i="1"/>
  <c r="AW38" i="1" s="1"/>
  <c r="AV14" i="1"/>
  <c r="AU14" i="1"/>
  <c r="AT14" i="1"/>
  <c r="AS14" i="1"/>
  <c r="AR14" i="1"/>
  <c r="AQ14" i="1"/>
  <c r="AP14" i="1"/>
  <c r="AO14" i="1"/>
  <c r="AO38" i="1" s="1"/>
  <c r="AN14" i="1"/>
  <c r="AM14" i="1"/>
  <c r="AL14" i="1"/>
  <c r="AK14" i="1"/>
  <c r="AJ14" i="1"/>
  <c r="AI14" i="1"/>
  <c r="AH14" i="1"/>
  <c r="AG14" i="1"/>
  <c r="AG38" i="1" s="1"/>
  <c r="AF14" i="1"/>
  <c r="AE14" i="1"/>
  <c r="AD14" i="1"/>
  <c r="AC14" i="1"/>
  <c r="AB14" i="1"/>
  <c r="AA14" i="1"/>
  <c r="Z14" i="1"/>
  <c r="Y14" i="1"/>
  <c r="Y38" i="1" s="1"/>
  <c r="X14" i="1"/>
  <c r="W14" i="1"/>
  <c r="V14" i="1"/>
  <c r="U14" i="1"/>
  <c r="T14" i="1"/>
  <c r="S14" i="1"/>
  <c r="R14" i="1"/>
  <c r="Q14" i="1"/>
  <c r="Q38" i="1" s="1"/>
  <c r="P14" i="1"/>
  <c r="O14" i="1"/>
  <c r="N14" i="1"/>
  <c r="M14" i="1"/>
  <c r="L14" i="1"/>
  <c r="K14" i="1"/>
  <c r="J14" i="1"/>
  <c r="I14" i="1"/>
  <c r="I38" i="1" s="1"/>
  <c r="H14" i="1"/>
  <c r="G14" i="1"/>
  <c r="F14" i="1"/>
  <c r="E14" i="1"/>
  <c r="D14" i="1"/>
  <c r="C14" i="1"/>
  <c r="BK13" i="1"/>
  <c r="BK14" i="1" s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38" i="1" l="1"/>
  <c r="O91" i="1"/>
  <c r="AE91" i="1"/>
  <c r="BC91" i="1"/>
  <c r="BK67" i="1"/>
  <c r="G91" i="1"/>
  <c r="AM91" i="1"/>
  <c r="AU91" i="1"/>
  <c r="I91" i="1"/>
  <c r="Q91" i="1"/>
  <c r="AG91" i="1"/>
  <c r="AO91" i="1"/>
  <c r="AW91" i="1"/>
  <c r="BE91" i="1"/>
  <c r="Y91" i="1"/>
  <c r="D91" i="1"/>
  <c r="L91" i="1"/>
  <c r="T91" i="1"/>
  <c r="AB91" i="1"/>
  <c r="AJ91" i="1"/>
  <c r="AR91" i="1"/>
  <c r="AZ91" i="1"/>
  <c r="BH91" i="1"/>
  <c r="BK91" i="1" l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<sst xmlns="http://schemas.openxmlformats.org/spreadsheetml/2006/main" count="179" uniqueCount="142">
  <si>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</si>
  <si>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</si>
  <si>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</si>
  <si>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</si>
  <si>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</si>
  <si>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</si>
  <si>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</si>
  <si>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</si>
  <si>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</si>
  <si>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</si>
  <si>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</si>
  <si>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</si>
  <si>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</si>
  <si>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</si>
  <si>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</si>
  <si>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</si>
  <si>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</si>
  <si>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</si>
  <si>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</si>
  <si>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</si>
  <si>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</si>
  <si>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</si>
  <si>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</si>
  <si>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</si>
  <si>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</si>
  <si>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</si>
  <si>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</si>
  <si>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</si>
  <si>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</si>
  <si>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</si>
  <si>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</si>
  <si>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</si>
  <si>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</si>
  <si>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</si>
  <si>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</si>
  <si>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</si>
  <si>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</si>
  <si>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</si>
  <si>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</si>
  <si>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</si>
  <si>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</si>
  <si>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</si>
  <si>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</si>
  <si>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</si>
  <si>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</si>
  <si>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</si>
  <si>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</si>
  <si>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</si>
  <si>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</si>
  <si>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</si>
  <si>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</si>
  <si>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</si>
  <si>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</si>
  <si>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</si>
  <si>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</si>
  <si>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</si>
  <si>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</si>
  <si>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</si>
  <si>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</si>
  <si>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</si>
  <si>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</si>
  <si>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</si>
  <si>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</si>
  <si>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</si>
  <si>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</si>
  <si>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</si>
  <si>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</si>
  <si>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</si>
  <si>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</si>
  <si>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</si>
  <si>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</si>
  <si>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</si>
  <si>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</si>
  <si>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</si>
  <si>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</si>
  <si>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</si>
  <si>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</si>
  <si>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</si>
  <si>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</si>
  <si>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</si>
  <si>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</si>
  <si>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</si>
  <si>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</si>
  <si>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</si>
  <si>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</si>
  <si>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</si>
  <si>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</si>
  <si>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</si>
  <si>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</si>
  <si>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</si>
  <si>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</si>
  <si>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</si>
  <si>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</si>
  <si>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</si>
  <si>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</si>
  <si>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</si>
  <si>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</si>
  <si>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</si>
  <si>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</si>
  <si>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</si>
  <si>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</si>
  <si>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</si>
  <si>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</si>
  <si>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</si>
  <si>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</si>
  <si>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</si>
  <si>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</si>
  <si>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</si>
  <si>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</si>
  <si>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</si>
  <si>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</si>
  <si>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</si>
  <si>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</si>
  <si>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</si>
  <si>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</si>
  <si>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</si>
  <si>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</si>
  <si>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</si>
  <si>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</si>
  <si>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</si>
  <si>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</si>
  <si>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</si>
  <si>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</si>
  <si>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</si>
  <si>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</si>
  <si>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</si>
  <si>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</si>
  <si>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</si>
  <si>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</si>
  <si>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</si>
  <si>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</si>
  <si>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</si>
  <si>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</si>
  <si>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</si>
  <si>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</si>
  <si>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</si>
  <si>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</si>
  <si>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</si>
  <si>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</si>
  <si>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</si>
  <si>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</si>
  <si>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Jun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</si>
</sst>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activeCell="H19" sqref="H19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104" t="s">
        <v>0</v>
      </c>
      <c r="B1" s="106" t="s">
        <v>1</v>
      </c>
      <c r="C1" s="78" t="s">
        <v>141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80"/>
    </row>
    <row r="2" spans="1:63" s="1" customFormat="1" ht="15.75" customHeight="1" thickBot="1" x14ac:dyDescent="0.4">
      <c r="A2" s="105"/>
      <c r="B2" s="107"/>
      <c r="C2" s="78" t="s">
        <v>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80"/>
      <c r="W2" s="78" t="s">
        <v>3</v>
      </c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  <c r="AQ2" s="78" t="s">
        <v>4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80"/>
      <c r="BK2" s="108" t="s">
        <v>5</v>
      </c>
    </row>
    <row r="3" spans="1:63" s="2" customFormat="1" ht="15.75" customHeight="1" thickBot="1" x14ac:dyDescent="0.4">
      <c r="A3" s="105"/>
      <c r="B3" s="107"/>
      <c r="C3" s="84" t="s">
        <v>6</v>
      </c>
      <c r="D3" s="85"/>
      <c r="E3" s="85"/>
      <c r="F3" s="85"/>
      <c r="G3" s="85"/>
      <c r="H3" s="85"/>
      <c r="I3" s="85"/>
      <c r="J3" s="85"/>
      <c r="K3" s="85"/>
      <c r="L3" s="86"/>
      <c r="M3" s="84" t="s">
        <v>7</v>
      </c>
      <c r="N3" s="85"/>
      <c r="O3" s="85"/>
      <c r="P3" s="85"/>
      <c r="Q3" s="85"/>
      <c r="R3" s="85"/>
      <c r="S3" s="85"/>
      <c r="T3" s="85"/>
      <c r="U3" s="85"/>
      <c r="V3" s="86"/>
      <c r="W3" s="84" t="s">
        <v>6</v>
      </c>
      <c r="X3" s="85"/>
      <c r="Y3" s="85"/>
      <c r="Z3" s="85"/>
      <c r="AA3" s="85"/>
      <c r="AB3" s="85"/>
      <c r="AC3" s="85"/>
      <c r="AD3" s="85"/>
      <c r="AE3" s="85"/>
      <c r="AF3" s="86"/>
      <c r="AG3" s="84" t="s">
        <v>7</v>
      </c>
      <c r="AH3" s="85"/>
      <c r="AI3" s="85"/>
      <c r="AJ3" s="85"/>
      <c r="AK3" s="85"/>
      <c r="AL3" s="85"/>
      <c r="AM3" s="85"/>
      <c r="AN3" s="85"/>
      <c r="AO3" s="85"/>
      <c r="AP3" s="86"/>
      <c r="AQ3" s="84" t="s">
        <v>6</v>
      </c>
      <c r="AR3" s="85"/>
      <c r="AS3" s="85"/>
      <c r="AT3" s="85"/>
      <c r="AU3" s="85"/>
      <c r="AV3" s="85"/>
      <c r="AW3" s="85"/>
      <c r="AX3" s="85"/>
      <c r="AY3" s="85"/>
      <c r="AZ3" s="86"/>
      <c r="BA3" s="84" t="s">
        <v>7</v>
      </c>
      <c r="BB3" s="85"/>
      <c r="BC3" s="85"/>
      <c r="BD3" s="85"/>
      <c r="BE3" s="85"/>
      <c r="BF3" s="85"/>
      <c r="BG3" s="85"/>
      <c r="BH3" s="85"/>
      <c r="BI3" s="85"/>
      <c r="BJ3" s="86"/>
      <c r="BK3" s="109"/>
    </row>
    <row r="4" spans="1:63" s="2" customFormat="1" ht="15" customHeight="1" x14ac:dyDescent="0.35">
      <c r="A4" s="105"/>
      <c r="B4" s="107"/>
      <c r="C4" s="81" t="s">
        <v>8</v>
      </c>
      <c r="D4" s="82"/>
      <c r="E4" s="82"/>
      <c r="F4" s="82"/>
      <c r="G4" s="83"/>
      <c r="H4" s="87" t="s">
        <v>9</v>
      </c>
      <c r="I4" s="88"/>
      <c r="J4" s="88"/>
      <c r="K4" s="88"/>
      <c r="L4" s="89"/>
      <c r="M4" s="81" t="s">
        <v>8</v>
      </c>
      <c r="N4" s="82"/>
      <c r="O4" s="82"/>
      <c r="P4" s="82"/>
      <c r="Q4" s="83"/>
      <c r="R4" s="87" t="s">
        <v>9</v>
      </c>
      <c r="S4" s="88"/>
      <c r="T4" s="88"/>
      <c r="U4" s="88"/>
      <c r="V4" s="89"/>
      <c r="W4" s="81" t="s">
        <v>8</v>
      </c>
      <c r="X4" s="82"/>
      <c r="Y4" s="82"/>
      <c r="Z4" s="82"/>
      <c r="AA4" s="83"/>
      <c r="AB4" s="87" t="s">
        <v>9</v>
      </c>
      <c r="AC4" s="88"/>
      <c r="AD4" s="88"/>
      <c r="AE4" s="88"/>
      <c r="AF4" s="89"/>
      <c r="AG4" s="81" t="s">
        <v>8</v>
      </c>
      <c r="AH4" s="82"/>
      <c r="AI4" s="82"/>
      <c r="AJ4" s="82"/>
      <c r="AK4" s="83"/>
      <c r="AL4" s="87" t="s">
        <v>9</v>
      </c>
      <c r="AM4" s="88"/>
      <c r="AN4" s="88"/>
      <c r="AO4" s="88"/>
      <c r="AP4" s="89"/>
      <c r="AQ4" s="81" t="s">
        <v>8</v>
      </c>
      <c r="AR4" s="82"/>
      <c r="AS4" s="82"/>
      <c r="AT4" s="82"/>
      <c r="AU4" s="83"/>
      <c r="AV4" s="87" t="s">
        <v>9</v>
      </c>
      <c r="AW4" s="88"/>
      <c r="AX4" s="88"/>
      <c r="AY4" s="88"/>
      <c r="AZ4" s="89"/>
      <c r="BA4" s="81" t="s">
        <v>8</v>
      </c>
      <c r="BB4" s="82"/>
      <c r="BC4" s="82"/>
      <c r="BD4" s="82"/>
      <c r="BE4" s="83"/>
      <c r="BF4" s="87" t="s">
        <v>9</v>
      </c>
      <c r="BG4" s="88"/>
      <c r="BH4" s="88"/>
      <c r="BI4" s="88"/>
      <c r="BJ4" s="89"/>
      <c r="BK4" s="109"/>
    </row>
    <row r="5" spans="1:63" s="2" customFormat="1" ht="15" customHeight="1" x14ac:dyDescent="0.35">
      <c r="A5" s="105"/>
      <c r="B5" s="107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10"/>
    </row>
    <row r="6" spans="1:63" ht="13" x14ac:dyDescent="0.3">
      <c r="A6" s="10" t="s">
        <v>10</v>
      </c>
      <c r="B6" s="39" t="s">
        <v>11</v>
      </c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4"/>
    </row>
    <row r="7" spans="1:63" ht="14.5" x14ac:dyDescent="0.35">
      <c r="A7" s="10" t="s">
        <v>12</v>
      </c>
      <c r="B7" s="40" t="s">
        <v>13</v>
      </c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4"/>
    </row>
    <row r="8" spans="1:63" ht="14.5" x14ac:dyDescent="0.35">
      <c r="A8" s="10"/>
      <c r="B8" s="41" t="s">
        <v>14</v>
      </c>
      <c r="C8" s="11">
        <v>0</v>
      </c>
      <c r="D8" s="11">
        <v>278.12935833900002</v>
      </c>
      <c r="E8" s="11">
        <v>0</v>
      </c>
      <c r="F8" s="11">
        <v>0</v>
      </c>
      <c r="G8" s="11">
        <v>0</v>
      </c>
      <c r="H8" s="11">
        <v>35.497696556999998</v>
      </c>
      <c r="I8" s="11">
        <v>17269.59959224</v>
      </c>
      <c r="J8" s="11">
        <v>2302.5767841299999</v>
      </c>
      <c r="K8" s="11">
        <v>0</v>
      </c>
      <c r="L8" s="11">
        <v>179.80336492000001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13.710999061000001</v>
      </c>
      <c r="S8" s="11">
        <v>1002.013953926</v>
      </c>
      <c r="T8" s="11">
        <v>10.161695327</v>
      </c>
      <c r="U8" s="11">
        <v>0</v>
      </c>
      <c r="V8" s="11">
        <v>20.179117814000001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3.0197945509999999</v>
      </c>
      <c r="AC8" s="11">
        <v>39.317132860999997</v>
      </c>
      <c r="AD8" s="11">
        <v>0</v>
      </c>
      <c r="AE8" s="11">
        <v>0</v>
      </c>
      <c r="AF8" s="11">
        <v>161.66480071199999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0.16337699999999999</v>
      </c>
      <c r="AM8" s="11">
        <v>0</v>
      </c>
      <c r="AN8" s="11">
        <v>0</v>
      </c>
      <c r="AO8" s="11">
        <v>0</v>
      </c>
      <c r="AP8" s="11">
        <v>3.5980368239999998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51.937600320999998</v>
      </c>
      <c r="AW8" s="11">
        <v>1362.4479914860001</v>
      </c>
      <c r="AX8" s="11">
        <v>0</v>
      </c>
      <c r="AY8" s="11">
        <v>0</v>
      </c>
      <c r="AZ8" s="11">
        <v>293.24680654700001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17.996227969</v>
      </c>
      <c r="BG8" s="11">
        <v>3.591437526</v>
      </c>
      <c r="BH8" s="11">
        <v>2.8088960279999999</v>
      </c>
      <c r="BI8" s="11">
        <v>0</v>
      </c>
      <c r="BJ8" s="11">
        <v>27.521615700000002</v>
      </c>
      <c r="BK8" s="12">
        <f>SUM(C8:BJ8)</f>
        <v>23078.986279839002</v>
      </c>
    </row>
    <row r="9" spans="1:63" ht="14.5" x14ac:dyDescent="0.35">
      <c r="A9" s="10"/>
      <c r="B9" s="41" t="s">
        <v>15</v>
      </c>
      <c r="C9" s="11">
        <v>0</v>
      </c>
      <c r="D9" s="11">
        <v>308.93071621899998</v>
      </c>
      <c r="E9" s="11">
        <v>0</v>
      </c>
      <c r="F9" s="11">
        <v>0</v>
      </c>
      <c r="G9" s="11">
        <v>0</v>
      </c>
      <c r="H9" s="11">
        <v>20.153399933999999</v>
      </c>
      <c r="I9" s="11">
        <v>2013.053579766</v>
      </c>
      <c r="J9" s="11">
        <v>536.81985188199997</v>
      </c>
      <c r="K9" s="11">
        <v>0</v>
      </c>
      <c r="L9" s="11">
        <v>131.18317019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8.7139329439999997</v>
      </c>
      <c r="S9" s="11">
        <v>32.081339432999997</v>
      </c>
      <c r="T9" s="11">
        <v>1.489972767</v>
      </c>
      <c r="U9" s="11">
        <v>0</v>
      </c>
      <c r="V9" s="11">
        <v>52.192494699000001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6.5441743999999996E-2</v>
      </c>
      <c r="AC9" s="11">
        <v>5.0557965029999998</v>
      </c>
      <c r="AD9" s="11">
        <v>0</v>
      </c>
      <c r="AE9" s="11">
        <v>0</v>
      </c>
      <c r="AF9" s="11">
        <v>37.402410185999997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0.54943061400000004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13.716956956000001</v>
      </c>
      <c r="AW9" s="11">
        <v>199.901972059</v>
      </c>
      <c r="AX9" s="11">
        <v>5.1706444999999997E-2</v>
      </c>
      <c r="AY9" s="11">
        <v>0</v>
      </c>
      <c r="AZ9" s="11">
        <v>58.205835311000001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6.7576161179999996</v>
      </c>
      <c r="BG9" s="11">
        <v>0.51529557000000004</v>
      </c>
      <c r="BH9" s="11">
        <v>1.2689760329999999</v>
      </c>
      <c r="BI9" s="11">
        <v>0</v>
      </c>
      <c r="BJ9" s="11">
        <v>11.426430491</v>
      </c>
      <c r="BK9" s="12">
        <f>SUM(C9:BJ9)</f>
        <v>3439.5363258639995</v>
      </c>
    </row>
    <row r="10" spans="1:63" ht="14.5" x14ac:dyDescent="0.35">
      <c r="A10" s="10"/>
      <c r="B10" s="41" t="s">
        <v>16</v>
      </c>
      <c r="C10" s="11">
        <v>0</v>
      </c>
      <c r="D10" s="11">
        <v>4.6420074810000003</v>
      </c>
      <c r="E10" s="11">
        <v>0</v>
      </c>
      <c r="F10" s="11">
        <v>0</v>
      </c>
      <c r="G10" s="11">
        <v>0</v>
      </c>
      <c r="H10" s="11">
        <v>2.2666899819999999</v>
      </c>
      <c r="I10" s="11">
        <v>2409.3959661919998</v>
      </c>
      <c r="J10" s="11">
        <v>15.018410812999999</v>
      </c>
      <c r="K10" s="11">
        <v>0</v>
      </c>
      <c r="L10" s="11">
        <v>36.047638911999996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1.1019776720000001</v>
      </c>
      <c r="S10" s="11">
        <v>14.112507102</v>
      </c>
      <c r="T10" s="11">
        <v>0</v>
      </c>
      <c r="U10" s="11">
        <v>0</v>
      </c>
      <c r="V10" s="11">
        <v>1.428291805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0.116523616</v>
      </c>
      <c r="AC10" s="11">
        <v>0.238341266</v>
      </c>
      <c r="AD10" s="11">
        <v>0</v>
      </c>
      <c r="AE10" s="11">
        <v>0</v>
      </c>
      <c r="AF10" s="11">
        <v>136.054388598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1.9967482000000002E-2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7.938468372</v>
      </c>
      <c r="AW10" s="11">
        <v>482.194806078</v>
      </c>
      <c r="AX10" s="11">
        <v>0</v>
      </c>
      <c r="AY10" s="11">
        <v>0</v>
      </c>
      <c r="AZ10" s="11">
        <v>47.886190812000002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2.9766819149999999</v>
      </c>
      <c r="BG10" s="11">
        <v>2.3256706459999998</v>
      </c>
      <c r="BH10" s="11">
        <v>3.8264194150000002</v>
      </c>
      <c r="BI10" s="11">
        <v>0</v>
      </c>
      <c r="BJ10" s="11">
        <v>5.3781020719999999</v>
      </c>
      <c r="BK10" s="12">
        <f>SUM(C10:BJ10)</f>
        <v>3172.9690502310004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591.70208203899995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57.917786473</v>
      </c>
      <c r="I11" s="13">
        <f t="shared" si="0"/>
        <v>21692.049138198003</v>
      </c>
      <c r="J11" s="13">
        <f t="shared" si="0"/>
        <v>2854.415046825</v>
      </c>
      <c r="K11" s="13">
        <f t="shared" si="0"/>
        <v>0</v>
      </c>
      <c r="L11" s="14">
        <f t="shared" si="0"/>
        <v>347.034174022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23.526909677000003</v>
      </c>
      <c r="S11" s="13">
        <f t="shared" si="0"/>
        <v>1048.207800461</v>
      </c>
      <c r="T11" s="13">
        <f t="shared" si="0"/>
        <v>11.651668094</v>
      </c>
      <c r="U11" s="13">
        <f t="shared" si="0"/>
        <v>0</v>
      </c>
      <c r="V11" s="14">
        <f t="shared" si="0"/>
        <v>73.799904318000003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3.2017599109999999</v>
      </c>
      <c r="AC11" s="13">
        <f t="shared" si="0"/>
        <v>44.61127063</v>
      </c>
      <c r="AD11" s="13">
        <f t="shared" si="0"/>
        <v>0</v>
      </c>
      <c r="AE11" s="13">
        <f t="shared" si="0"/>
        <v>0</v>
      </c>
      <c r="AF11" s="14">
        <f t="shared" si="0"/>
        <v>335.12159949599999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0.183344482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4.1474674379999996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73.593025648999998</v>
      </c>
      <c r="AW11" s="13">
        <f t="shared" si="0"/>
        <v>2044.5447696230001</v>
      </c>
      <c r="AX11" s="13">
        <f t="shared" si="0"/>
        <v>5.1706444999999997E-2</v>
      </c>
      <c r="AY11" s="13">
        <f t="shared" si="0"/>
        <v>0</v>
      </c>
      <c r="AZ11" s="14">
        <f t="shared" si="0"/>
        <v>399.33883266999999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27.730526001999998</v>
      </c>
      <c r="BG11" s="13">
        <f t="shared" si="0"/>
        <v>6.432403742</v>
      </c>
      <c r="BH11" s="13">
        <f t="shared" si="0"/>
        <v>7.904291476</v>
      </c>
      <c r="BI11" s="13">
        <f t="shared" si="0"/>
        <v>0</v>
      </c>
      <c r="BJ11" s="14">
        <f>SUM(BJ8:BJ10)</f>
        <v>44.326148263</v>
      </c>
      <c r="BK11" s="16">
        <f>SUM(BK8:BK10)</f>
        <v>29691.491655934002</v>
      </c>
    </row>
    <row r="12" spans="1:63" ht="13" x14ac:dyDescent="0.3">
      <c r="A12" s="10" t="s">
        <v>18</v>
      </c>
      <c r="B12" s="43" t="s">
        <v>19</v>
      </c>
      <c r="C12" s="90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91"/>
    </row>
    <row r="13" spans="1:63" ht="13" x14ac:dyDescent="0.3">
      <c r="A13" s="10"/>
      <c r="B13" s="63" t="s">
        <v>135</v>
      </c>
      <c r="C13" s="11">
        <v>0</v>
      </c>
      <c r="D13" s="11">
        <v>1.0777787560000001</v>
      </c>
      <c r="E13" s="11">
        <v>0</v>
      </c>
      <c r="F13" s="11">
        <v>0</v>
      </c>
      <c r="G13" s="11">
        <v>0</v>
      </c>
      <c r="H13" s="11">
        <v>7.5562865119999998</v>
      </c>
      <c r="I13" s="11">
        <v>38.010391224999999</v>
      </c>
      <c r="J13" s="11">
        <v>0</v>
      </c>
      <c r="K13" s="11">
        <v>0</v>
      </c>
      <c r="L13" s="11">
        <v>19.084868312000001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1.946530085</v>
      </c>
      <c r="S13" s="11">
        <v>0</v>
      </c>
      <c r="T13" s="11">
        <v>0</v>
      </c>
      <c r="U13" s="11">
        <v>0</v>
      </c>
      <c r="V13" s="11">
        <v>1.8117109410000001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21.372524614</v>
      </c>
      <c r="AW13" s="11">
        <v>47.080596505000003</v>
      </c>
      <c r="AX13" s="11">
        <v>0</v>
      </c>
      <c r="AY13" s="11">
        <v>0</v>
      </c>
      <c r="AZ13" s="11">
        <v>123.25757319100001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3.566812417</v>
      </c>
      <c r="BG13" s="11">
        <v>2.8466368339999999</v>
      </c>
      <c r="BH13" s="11">
        <v>0</v>
      </c>
      <c r="BI13" s="11">
        <v>0</v>
      </c>
      <c r="BJ13" s="11">
        <v>8.4446877540000003</v>
      </c>
      <c r="BK13" s="12">
        <f>SUM(C13:BJ13)</f>
        <v>276.05639714599999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1.0777787560000001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7.5562865119999998</v>
      </c>
      <c r="I14" s="13">
        <f t="shared" si="1"/>
        <v>38.010391224999999</v>
      </c>
      <c r="J14" s="13">
        <f t="shared" si="1"/>
        <v>0</v>
      </c>
      <c r="K14" s="13">
        <f t="shared" si="1"/>
        <v>0</v>
      </c>
      <c r="L14" s="14">
        <f t="shared" si="1"/>
        <v>19.084868312000001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1.946530085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1.8117109410000001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21.372524614</v>
      </c>
      <c r="AW14" s="13">
        <f t="shared" si="1"/>
        <v>47.080596505000003</v>
      </c>
      <c r="AX14" s="13">
        <f t="shared" si="1"/>
        <v>0</v>
      </c>
      <c r="AY14" s="13">
        <f t="shared" si="1"/>
        <v>0</v>
      </c>
      <c r="AZ14" s="17">
        <f t="shared" si="1"/>
        <v>123.25757319100001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3.566812417</v>
      </c>
      <c r="BG14" s="13">
        <f t="shared" si="1"/>
        <v>2.8466368339999999</v>
      </c>
      <c r="BH14" s="13">
        <f t="shared" si="1"/>
        <v>0</v>
      </c>
      <c r="BI14" s="13">
        <f t="shared" si="1"/>
        <v>0</v>
      </c>
      <c r="BJ14" s="14">
        <f>SUM(BJ13)</f>
        <v>8.4446877540000003</v>
      </c>
      <c r="BK14" s="16">
        <f>SUM(BK13)</f>
        <v>276.05639714599999</v>
      </c>
    </row>
    <row r="15" spans="1:63" ht="13" x14ac:dyDescent="0.3">
      <c r="A15" s="10" t="s">
        <v>22</v>
      </c>
      <c r="B15" s="43" t="s">
        <v>23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3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100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90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91"/>
    </row>
    <row r="25" spans="1:63" ht="13" x14ac:dyDescent="0.3">
      <c r="A25" s="10"/>
      <c r="B25" s="48" t="s">
        <v>33</v>
      </c>
      <c r="C25" s="11">
        <v>0</v>
      </c>
      <c r="D25" s="11">
        <v>2.2843213609999999</v>
      </c>
      <c r="E25" s="11">
        <v>0</v>
      </c>
      <c r="F25" s="11">
        <v>0</v>
      </c>
      <c r="G25" s="11">
        <v>0</v>
      </c>
      <c r="H25" s="11">
        <v>4.0320799049999998</v>
      </c>
      <c r="I25" s="11">
        <v>10.763503767</v>
      </c>
      <c r="J25" s="11">
        <v>0</v>
      </c>
      <c r="K25" s="11">
        <v>0</v>
      </c>
      <c r="L25" s="11">
        <v>8.7036229859999992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0.99792488800000001</v>
      </c>
      <c r="S25" s="11">
        <v>0</v>
      </c>
      <c r="T25" s="11">
        <v>0</v>
      </c>
      <c r="U25" s="11">
        <v>0</v>
      </c>
      <c r="V25" s="11">
        <v>0.487149891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3.1881386759999999</v>
      </c>
      <c r="AC25" s="11">
        <v>0.40500507000000002</v>
      </c>
      <c r="AD25" s="11">
        <v>0</v>
      </c>
      <c r="AE25" s="11">
        <v>0</v>
      </c>
      <c r="AF25" s="11">
        <v>12.437935647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0.162844392</v>
      </c>
      <c r="AM25" s="11">
        <v>0</v>
      </c>
      <c r="AN25" s="11">
        <v>0</v>
      </c>
      <c r="AO25" s="11">
        <v>0</v>
      </c>
      <c r="AP25" s="11">
        <v>9.4137243999999995E-2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20.276242536000002</v>
      </c>
      <c r="AW25" s="11">
        <v>16.907750892999999</v>
      </c>
      <c r="AX25" s="11">
        <v>0</v>
      </c>
      <c r="AY25" s="11">
        <v>0</v>
      </c>
      <c r="AZ25" s="11">
        <v>59.418476337999998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4.0331135690000002</v>
      </c>
      <c r="BG25" s="11">
        <v>12.895410348</v>
      </c>
      <c r="BH25" s="11">
        <v>0</v>
      </c>
      <c r="BI25" s="11">
        <v>0</v>
      </c>
      <c r="BJ25" s="11">
        <v>5.1274395889999997</v>
      </c>
      <c r="BK25" s="12">
        <f t="shared" ref="BK25:BK36" si="5">SUM(C25:BJ25)</f>
        <v>162.21509710000001</v>
      </c>
    </row>
    <row r="26" spans="1:63" ht="13" x14ac:dyDescent="0.3">
      <c r="A26" s="10"/>
      <c r="B26" s="48" t="s">
        <v>34</v>
      </c>
      <c r="C26" s="11">
        <v>0</v>
      </c>
      <c r="D26" s="11">
        <v>0.97222384900000003</v>
      </c>
      <c r="E26" s="11">
        <v>0</v>
      </c>
      <c r="F26" s="11">
        <v>0</v>
      </c>
      <c r="G26" s="11">
        <v>0</v>
      </c>
      <c r="H26" s="11">
        <v>0.31728980800000001</v>
      </c>
      <c r="I26" s="11">
        <v>13.743959572</v>
      </c>
      <c r="J26" s="11">
        <v>0</v>
      </c>
      <c r="K26" s="11">
        <v>0</v>
      </c>
      <c r="L26" s="11">
        <v>0.50144416400000003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0.219493411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4.8668257319999997</v>
      </c>
      <c r="AC26" s="11">
        <v>5.4360206000000001E-2</v>
      </c>
      <c r="AD26" s="11">
        <v>0</v>
      </c>
      <c r="AE26" s="11">
        <v>0</v>
      </c>
      <c r="AF26" s="11">
        <v>3.920006436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0.34831982700000003</v>
      </c>
      <c r="AM26" s="11">
        <v>0</v>
      </c>
      <c r="AN26" s="11">
        <v>0</v>
      </c>
      <c r="AO26" s="11">
        <v>0</v>
      </c>
      <c r="AP26" s="11">
        <v>2.3468300000000001E-2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3.2674285689999998</v>
      </c>
      <c r="AW26" s="11">
        <v>12.689101571</v>
      </c>
      <c r="AX26" s="11">
        <v>0</v>
      </c>
      <c r="AY26" s="11">
        <v>0</v>
      </c>
      <c r="AZ26" s="11">
        <v>5.2733640069999996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2.4379533480000002</v>
      </c>
      <c r="BG26" s="11">
        <v>0.331420245</v>
      </c>
      <c r="BH26" s="11">
        <v>0</v>
      </c>
      <c r="BI26" s="11">
        <v>0</v>
      </c>
      <c r="BJ26" s="11">
        <v>1.654101896</v>
      </c>
      <c r="BK26" s="12">
        <f t="shared" si="5"/>
        <v>50.620760941</v>
      </c>
    </row>
    <row r="27" spans="1:63" ht="13" x14ac:dyDescent="0.3">
      <c r="A27" s="10"/>
      <c r="B27" s="48" t="s">
        <v>35</v>
      </c>
      <c r="C27" s="11">
        <v>0</v>
      </c>
      <c r="D27" s="11">
        <v>1.117873334</v>
      </c>
      <c r="E27" s="11">
        <v>0</v>
      </c>
      <c r="F27" s="11">
        <v>0</v>
      </c>
      <c r="G27" s="11">
        <v>0</v>
      </c>
      <c r="H27" s="11">
        <v>6.3013181969999996</v>
      </c>
      <c r="I27" s="11">
        <v>38.762982002000001</v>
      </c>
      <c r="J27" s="11">
        <v>0.54235909500000001</v>
      </c>
      <c r="K27" s="11">
        <v>0</v>
      </c>
      <c r="L27" s="11">
        <v>110.727844144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2.1518539310000002</v>
      </c>
      <c r="S27" s="11">
        <v>41.674679111000003</v>
      </c>
      <c r="T27" s="11">
        <v>0</v>
      </c>
      <c r="U27" s="11">
        <v>0</v>
      </c>
      <c r="V27" s="11">
        <v>9.6972258710000006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5.2409577999999998E-2</v>
      </c>
      <c r="AC27" s="11">
        <v>0</v>
      </c>
      <c r="AD27" s="11">
        <v>0</v>
      </c>
      <c r="AE27" s="11">
        <v>0</v>
      </c>
      <c r="AF27" s="11">
        <v>0.891542214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2.1758303999999999E-2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17.083791485999999</v>
      </c>
      <c r="AW27" s="11">
        <v>145.938142089</v>
      </c>
      <c r="AX27" s="11">
        <v>0</v>
      </c>
      <c r="AY27" s="11">
        <v>0</v>
      </c>
      <c r="AZ27" s="11">
        <v>265.41470530100003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4.1548402900000001</v>
      </c>
      <c r="BG27" s="11">
        <v>2.9931829269999999</v>
      </c>
      <c r="BH27" s="11">
        <v>0.290758356</v>
      </c>
      <c r="BI27" s="11">
        <v>0</v>
      </c>
      <c r="BJ27" s="11">
        <v>5.3597921260000003</v>
      </c>
      <c r="BK27" s="12">
        <f t="shared" si="5"/>
        <v>653.17705835600009</v>
      </c>
    </row>
    <row r="28" spans="1:63" ht="13" x14ac:dyDescent="0.3">
      <c r="A28" s="10"/>
      <c r="B28" s="48" t="s">
        <v>36</v>
      </c>
      <c r="C28" s="11">
        <v>0</v>
      </c>
      <c r="D28" s="11">
        <v>2.7201237389999999</v>
      </c>
      <c r="E28" s="11">
        <v>0</v>
      </c>
      <c r="F28" s="11">
        <v>0</v>
      </c>
      <c r="G28" s="11">
        <v>0</v>
      </c>
      <c r="H28" s="11">
        <v>3.7053522659999998</v>
      </c>
      <c r="I28" s="11">
        <v>34.848197347000003</v>
      </c>
      <c r="J28" s="11">
        <v>0</v>
      </c>
      <c r="K28" s="11">
        <v>0</v>
      </c>
      <c r="L28" s="11">
        <v>9.0421800799999996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1.259110371</v>
      </c>
      <c r="S28" s="11">
        <v>0</v>
      </c>
      <c r="T28" s="11">
        <v>0</v>
      </c>
      <c r="U28" s="11">
        <v>0</v>
      </c>
      <c r="V28" s="11">
        <v>1.0822260509999999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1.7245701410000001</v>
      </c>
      <c r="AC28" s="11">
        <v>0.149114993</v>
      </c>
      <c r="AD28" s="11">
        <v>0</v>
      </c>
      <c r="AE28" s="11">
        <v>0</v>
      </c>
      <c r="AF28" s="11">
        <v>64.678012409999994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4.02625E-2</v>
      </c>
      <c r="AM28" s="11">
        <v>0</v>
      </c>
      <c r="AN28" s="11">
        <v>0</v>
      </c>
      <c r="AO28" s="11">
        <v>0</v>
      </c>
      <c r="AP28" s="11">
        <v>3.2189758610000001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6.4893458070000003</v>
      </c>
      <c r="AW28" s="11">
        <v>10.203097071</v>
      </c>
      <c r="AX28" s="11">
        <v>0</v>
      </c>
      <c r="AY28" s="11">
        <v>0</v>
      </c>
      <c r="AZ28" s="11">
        <v>37.392184082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1.011443911</v>
      </c>
      <c r="BG28" s="11">
        <v>7.1856692999999999E-2</v>
      </c>
      <c r="BH28" s="11">
        <v>0</v>
      </c>
      <c r="BI28" s="11">
        <v>0</v>
      </c>
      <c r="BJ28" s="11">
        <v>1.6271667409999999</v>
      </c>
      <c r="BK28" s="12">
        <f t="shared" si="5"/>
        <v>179.263220064</v>
      </c>
    </row>
    <row r="29" spans="1:63" ht="13" x14ac:dyDescent="0.3">
      <c r="A29" s="10"/>
      <c r="B29" s="48" t="s">
        <v>37</v>
      </c>
      <c r="C29" s="11">
        <v>0</v>
      </c>
      <c r="D29" s="11">
        <v>1.1099471519999999</v>
      </c>
      <c r="E29" s="11">
        <v>0</v>
      </c>
      <c r="F29" s="11">
        <v>0</v>
      </c>
      <c r="G29" s="11">
        <v>0</v>
      </c>
      <c r="H29" s="11">
        <v>3.126941714</v>
      </c>
      <c r="I29" s="11">
        <v>60.516169845</v>
      </c>
      <c r="J29" s="11">
        <v>0</v>
      </c>
      <c r="K29" s="11">
        <v>0</v>
      </c>
      <c r="L29" s="11">
        <v>37.031403623999999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1.254328197</v>
      </c>
      <c r="S29" s="11">
        <v>6.4426663179999997</v>
      </c>
      <c r="T29" s="11">
        <v>0</v>
      </c>
      <c r="U29" s="11">
        <v>0</v>
      </c>
      <c r="V29" s="11">
        <v>6.6775688000000004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1.5096428E-2</v>
      </c>
      <c r="AC29" s="11">
        <v>0</v>
      </c>
      <c r="AD29" s="11">
        <v>0</v>
      </c>
      <c r="AE29" s="11">
        <v>0</v>
      </c>
      <c r="AF29" s="11">
        <v>6.4900840000000001E-3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5.1174351E-2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10.107465422000001</v>
      </c>
      <c r="AW29" s="11">
        <v>174.07389351699999</v>
      </c>
      <c r="AX29" s="11">
        <v>0</v>
      </c>
      <c r="AY29" s="11">
        <v>0</v>
      </c>
      <c r="AZ29" s="11">
        <v>279.03314055800001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2.6343191930000001</v>
      </c>
      <c r="BG29" s="11">
        <v>50.239387246</v>
      </c>
      <c r="BH29" s="11">
        <v>7.7908473000000006E-2</v>
      </c>
      <c r="BI29" s="11">
        <v>0</v>
      </c>
      <c r="BJ29" s="11">
        <v>23.304321476999998</v>
      </c>
      <c r="BK29" s="12">
        <f t="shared" si="5"/>
        <v>655.70222239899999</v>
      </c>
    </row>
    <row r="30" spans="1:63" ht="13" x14ac:dyDescent="0.3">
      <c r="A30" s="10"/>
      <c r="B30" s="49" t="s">
        <v>38</v>
      </c>
      <c r="C30" s="11">
        <v>0</v>
      </c>
      <c r="D30" s="11">
        <v>0.62741246299999998</v>
      </c>
      <c r="E30" s="11">
        <v>0</v>
      </c>
      <c r="F30" s="11">
        <v>0</v>
      </c>
      <c r="G30" s="11">
        <v>0</v>
      </c>
      <c r="H30" s="11">
        <v>1.2308613669999999</v>
      </c>
      <c r="I30" s="11">
        <v>917.71804502999998</v>
      </c>
      <c r="J30" s="11">
        <v>0</v>
      </c>
      <c r="K30" s="11">
        <v>0</v>
      </c>
      <c r="L30" s="11">
        <v>152.76301235400001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0.20599466299999999</v>
      </c>
      <c r="S30" s="11">
        <v>0</v>
      </c>
      <c r="T30" s="11">
        <v>0</v>
      </c>
      <c r="U30" s="11">
        <v>0</v>
      </c>
      <c r="V30" s="11">
        <v>4.082184442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2.40043871</v>
      </c>
      <c r="AC30" s="11">
        <v>33.701114615999998</v>
      </c>
      <c r="AD30" s="11">
        <v>0</v>
      </c>
      <c r="AE30" s="11">
        <v>0</v>
      </c>
      <c r="AF30" s="11">
        <v>609.65821940199999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0.28068148300000001</v>
      </c>
      <c r="AM30" s="11">
        <v>0.31169466600000001</v>
      </c>
      <c r="AN30" s="11">
        <v>0</v>
      </c>
      <c r="AO30" s="11">
        <v>0</v>
      </c>
      <c r="AP30" s="11">
        <v>22.322747061000001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0.93483934000000002</v>
      </c>
      <c r="AW30" s="11">
        <v>52.063354955000001</v>
      </c>
      <c r="AX30" s="11">
        <v>0</v>
      </c>
      <c r="AY30" s="11">
        <v>0</v>
      </c>
      <c r="AZ30" s="11">
        <v>116.175163557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0.32762318000000001</v>
      </c>
      <c r="BG30" s="11">
        <v>4.8547540820000004</v>
      </c>
      <c r="BH30" s="11">
        <v>0</v>
      </c>
      <c r="BI30" s="11">
        <v>0</v>
      </c>
      <c r="BJ30" s="11">
        <v>2.943504796</v>
      </c>
      <c r="BK30" s="12">
        <f t="shared" si="5"/>
        <v>1922.6016461670001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0.47188651300000001</v>
      </c>
      <c r="I31" s="11">
        <v>4.9609184099999997</v>
      </c>
      <c r="J31" s="11">
        <v>0</v>
      </c>
      <c r="K31" s="11">
        <v>0</v>
      </c>
      <c r="L31" s="11">
        <v>4.1651101319999997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0.15733757100000001</v>
      </c>
      <c r="S31" s="11">
        <v>0</v>
      </c>
      <c r="T31" s="11">
        <v>0</v>
      </c>
      <c r="U31" s="11">
        <v>0</v>
      </c>
      <c r="V31" s="11">
        <v>0.10110353900000001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0.65533936199999998</v>
      </c>
      <c r="AC31" s="11">
        <v>11.179678669999999</v>
      </c>
      <c r="AD31" s="11">
        <v>0</v>
      </c>
      <c r="AE31" s="11">
        <v>0</v>
      </c>
      <c r="AF31" s="11">
        <v>132.789564684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8.6488072999999999E-2</v>
      </c>
      <c r="AM31" s="11">
        <v>0</v>
      </c>
      <c r="AN31" s="11">
        <v>0</v>
      </c>
      <c r="AO31" s="11">
        <v>0</v>
      </c>
      <c r="AP31" s="11">
        <v>2.7493836109999998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0.32051184199999999</v>
      </c>
      <c r="AW31" s="11">
        <v>2.404520459</v>
      </c>
      <c r="AX31" s="11">
        <v>0</v>
      </c>
      <c r="AY31" s="11">
        <v>0</v>
      </c>
      <c r="AZ31" s="11">
        <v>36.755866906999998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2.9198702999999999E-2</v>
      </c>
      <c r="BG31" s="11">
        <v>0</v>
      </c>
      <c r="BH31" s="11">
        <v>6.4172739999999997E-3</v>
      </c>
      <c r="BI31" s="11">
        <v>0</v>
      </c>
      <c r="BJ31" s="11">
        <v>1.589616629</v>
      </c>
      <c r="BK31" s="12">
        <f t="shared" si="5"/>
        <v>198.42294237900001</v>
      </c>
    </row>
    <row r="32" spans="1:63" ht="13" x14ac:dyDescent="0.3">
      <c r="A32" s="10"/>
      <c r="B32" s="49" t="s">
        <v>40</v>
      </c>
      <c r="C32" s="11">
        <v>0</v>
      </c>
      <c r="D32" s="11">
        <v>3.4510083200000001</v>
      </c>
      <c r="E32" s="11">
        <v>0</v>
      </c>
      <c r="F32" s="11">
        <v>0</v>
      </c>
      <c r="G32" s="11">
        <v>0</v>
      </c>
      <c r="H32" s="11">
        <v>4.774888808</v>
      </c>
      <c r="I32" s="11">
        <v>3556.758913781</v>
      </c>
      <c r="J32" s="11">
        <v>0</v>
      </c>
      <c r="K32" s="11">
        <v>0</v>
      </c>
      <c r="L32" s="11">
        <v>286.47393937599998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1.4002925909999999</v>
      </c>
      <c r="S32" s="11">
        <v>69.911742942000004</v>
      </c>
      <c r="T32" s="11">
        <v>0.51926030599999995</v>
      </c>
      <c r="U32" s="11">
        <v>0</v>
      </c>
      <c r="V32" s="11">
        <v>23.874809127999999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0.14851779300000001</v>
      </c>
      <c r="AC32" s="11">
        <v>0</v>
      </c>
      <c r="AD32" s="11">
        <v>0</v>
      </c>
      <c r="AE32" s="11">
        <v>0</v>
      </c>
      <c r="AF32" s="11">
        <v>3.6466595100000001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4.7080760000000003E-3</v>
      </c>
      <c r="AM32" s="11">
        <v>0</v>
      </c>
      <c r="AN32" s="11">
        <v>0</v>
      </c>
      <c r="AO32" s="11">
        <v>0</v>
      </c>
      <c r="AP32" s="11">
        <v>6.07462E-2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4.8276733160000003</v>
      </c>
      <c r="AW32" s="11">
        <v>177.89428249400001</v>
      </c>
      <c r="AX32" s="11">
        <v>0</v>
      </c>
      <c r="AY32" s="11">
        <v>0</v>
      </c>
      <c r="AZ32" s="11">
        <v>473.149499332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2.2589184950000001</v>
      </c>
      <c r="BG32" s="11">
        <v>3.2081718100000001</v>
      </c>
      <c r="BH32" s="11">
        <v>1.0324385760000001</v>
      </c>
      <c r="BI32" s="11">
        <v>0</v>
      </c>
      <c r="BJ32" s="11">
        <v>13.502505397</v>
      </c>
      <c r="BK32" s="12">
        <f t="shared" si="5"/>
        <v>4626.898976251</v>
      </c>
    </row>
    <row r="33" spans="1:63" ht="13" x14ac:dyDescent="0.3">
      <c r="A33" s="10"/>
      <c r="B33" s="48" t="s">
        <v>41</v>
      </c>
      <c r="C33" s="11">
        <v>0</v>
      </c>
      <c r="D33" s="11">
        <v>16.846203760000002</v>
      </c>
      <c r="E33" s="11">
        <v>0</v>
      </c>
      <c r="F33" s="11">
        <v>0</v>
      </c>
      <c r="G33" s="11">
        <v>0</v>
      </c>
      <c r="H33" s="11">
        <v>5.8499114460000001</v>
      </c>
      <c r="I33" s="11">
        <v>125.21620219899999</v>
      </c>
      <c r="J33" s="11">
        <v>0</v>
      </c>
      <c r="K33" s="11">
        <v>0</v>
      </c>
      <c r="L33" s="11">
        <v>24.785086123999999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2.4846257060000001</v>
      </c>
      <c r="S33" s="11">
        <v>2.5877391999999999E-2</v>
      </c>
      <c r="T33" s="11">
        <v>18.74225311</v>
      </c>
      <c r="U33" s="11">
        <v>0</v>
      </c>
      <c r="V33" s="11">
        <v>3.8027870149999998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0.74332047999999995</v>
      </c>
      <c r="AC33" s="11">
        <v>0.17503732799999999</v>
      </c>
      <c r="AD33" s="11">
        <v>0</v>
      </c>
      <c r="AE33" s="11">
        <v>0</v>
      </c>
      <c r="AF33" s="11">
        <v>80.527023526999997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2.9175577000000001E-2</v>
      </c>
      <c r="AM33" s="11">
        <v>0</v>
      </c>
      <c r="AN33" s="11">
        <v>0</v>
      </c>
      <c r="AO33" s="11">
        <v>0</v>
      </c>
      <c r="AP33" s="11">
        <v>2.7089939269999999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30.617887626000002</v>
      </c>
      <c r="AW33" s="11">
        <v>40.9868199</v>
      </c>
      <c r="AX33" s="11">
        <v>0</v>
      </c>
      <c r="AY33" s="11">
        <v>0</v>
      </c>
      <c r="AZ33" s="11">
        <v>182.791550226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11.824414296</v>
      </c>
      <c r="BG33" s="11">
        <v>18.560547025999998</v>
      </c>
      <c r="BH33" s="11">
        <v>7.4801860500000004</v>
      </c>
      <c r="BI33" s="11">
        <v>0</v>
      </c>
      <c r="BJ33" s="11">
        <v>38.976562841000003</v>
      </c>
      <c r="BK33" s="12">
        <f t="shared" si="5"/>
        <v>613.17446555600009</v>
      </c>
    </row>
    <row r="34" spans="1:63" ht="13" x14ac:dyDescent="0.3">
      <c r="A34" s="10"/>
      <c r="B34" s="48" t="s">
        <v>42</v>
      </c>
      <c r="C34" s="11">
        <v>0</v>
      </c>
      <c r="D34" s="11">
        <v>4.9547305460000004</v>
      </c>
      <c r="E34" s="11">
        <v>0</v>
      </c>
      <c r="F34" s="11">
        <v>0</v>
      </c>
      <c r="G34" s="11">
        <v>0</v>
      </c>
      <c r="H34" s="11">
        <v>22.388763113</v>
      </c>
      <c r="I34" s="11">
        <v>2990.1661523789999</v>
      </c>
      <c r="J34" s="11">
        <v>1.000248808</v>
      </c>
      <c r="K34" s="11">
        <v>0</v>
      </c>
      <c r="L34" s="11">
        <v>1287.1834165360001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5.3949235379999996</v>
      </c>
      <c r="S34" s="11">
        <v>112.461529907</v>
      </c>
      <c r="T34" s="11">
        <v>0</v>
      </c>
      <c r="U34" s="11">
        <v>0</v>
      </c>
      <c r="V34" s="11">
        <v>50.369470548000002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0.73630988500000005</v>
      </c>
      <c r="AC34" s="11">
        <v>6.7462660210000003</v>
      </c>
      <c r="AD34" s="11">
        <v>0</v>
      </c>
      <c r="AE34" s="11">
        <v>0</v>
      </c>
      <c r="AF34" s="11">
        <v>99.212638315999996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4.8872302999999999E-2</v>
      </c>
      <c r="AM34" s="11">
        <v>0</v>
      </c>
      <c r="AN34" s="11">
        <v>0</v>
      </c>
      <c r="AO34" s="11">
        <v>0</v>
      </c>
      <c r="AP34" s="11">
        <v>1.541752188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21.673375450999998</v>
      </c>
      <c r="AW34" s="11">
        <v>518.17838653199999</v>
      </c>
      <c r="AX34" s="11">
        <v>5.092231087</v>
      </c>
      <c r="AY34" s="11">
        <v>0</v>
      </c>
      <c r="AZ34" s="11">
        <v>840.72837766800001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3.9337196740000002</v>
      </c>
      <c r="BG34" s="11">
        <v>10.561752305000001</v>
      </c>
      <c r="BH34" s="11">
        <v>0</v>
      </c>
      <c r="BI34" s="11">
        <v>0</v>
      </c>
      <c r="BJ34" s="11">
        <v>18.914637203000002</v>
      </c>
      <c r="BK34" s="12">
        <f t="shared" si="5"/>
        <v>6001.2875540079995</v>
      </c>
    </row>
    <row r="35" spans="1:63" ht="13" x14ac:dyDescent="0.3">
      <c r="A35" s="10"/>
      <c r="B35" s="48" t="s">
        <v>43</v>
      </c>
      <c r="C35" s="11">
        <v>0</v>
      </c>
      <c r="D35" s="11">
        <v>49.995888475999998</v>
      </c>
      <c r="E35" s="11">
        <v>0</v>
      </c>
      <c r="F35" s="11">
        <v>0</v>
      </c>
      <c r="G35" s="11">
        <v>0</v>
      </c>
      <c r="H35" s="11">
        <v>14.28768857</v>
      </c>
      <c r="I35" s="11">
        <v>3585.9612226660001</v>
      </c>
      <c r="J35" s="11">
        <v>53.157182423999998</v>
      </c>
      <c r="K35" s="11">
        <v>0</v>
      </c>
      <c r="L35" s="11">
        <v>425.845568184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5.0897377209999997</v>
      </c>
      <c r="S35" s="11">
        <v>37.287638565999998</v>
      </c>
      <c r="T35" s="11">
        <v>0</v>
      </c>
      <c r="U35" s="11">
        <v>0</v>
      </c>
      <c r="V35" s="11">
        <v>6.592852894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1.111246733</v>
      </c>
      <c r="AC35" s="11">
        <v>1.8443900999999999E-2</v>
      </c>
      <c r="AD35" s="11">
        <v>0</v>
      </c>
      <c r="AE35" s="11">
        <v>0</v>
      </c>
      <c r="AF35" s="11">
        <v>19.822907915999998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4.9372060000000002E-2</v>
      </c>
      <c r="AM35" s="11">
        <v>0</v>
      </c>
      <c r="AN35" s="11">
        <v>0</v>
      </c>
      <c r="AO35" s="11">
        <v>0</v>
      </c>
      <c r="AP35" s="11">
        <v>0.74948625099999999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24.021111685000001</v>
      </c>
      <c r="AW35" s="11">
        <v>98.553531480000004</v>
      </c>
      <c r="AX35" s="11">
        <v>2.6372843760000002</v>
      </c>
      <c r="AY35" s="11">
        <v>0</v>
      </c>
      <c r="AZ35" s="11">
        <v>214.78158224699999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7.8746448310000003</v>
      </c>
      <c r="BG35" s="11">
        <v>5.0636944379999997</v>
      </c>
      <c r="BH35" s="11">
        <v>0</v>
      </c>
      <c r="BI35" s="11">
        <v>0</v>
      </c>
      <c r="BJ35" s="11">
        <v>13.138181643999999</v>
      </c>
      <c r="BK35" s="12">
        <f t="shared" si="5"/>
        <v>4566.0392670630017</v>
      </c>
    </row>
    <row r="36" spans="1:63" ht="13" x14ac:dyDescent="0.3">
      <c r="A36" s="10"/>
      <c r="B36" s="48" t="s">
        <v>44</v>
      </c>
      <c r="C36" s="11">
        <v>0</v>
      </c>
      <c r="D36" s="11">
        <v>2.132193118</v>
      </c>
      <c r="E36" s="11">
        <v>0</v>
      </c>
      <c r="F36" s="11">
        <v>0</v>
      </c>
      <c r="G36" s="11">
        <v>0</v>
      </c>
      <c r="H36" s="11">
        <v>12.734105960999999</v>
      </c>
      <c r="I36" s="11">
        <v>1603.9583695450001</v>
      </c>
      <c r="J36" s="11">
        <v>681.55048754899997</v>
      </c>
      <c r="K36" s="11">
        <v>0</v>
      </c>
      <c r="L36" s="11">
        <v>62.359630994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5.7212645279999998</v>
      </c>
      <c r="S36" s="11">
        <v>10.314562784</v>
      </c>
      <c r="T36" s="11">
        <v>8.7349062849999992</v>
      </c>
      <c r="U36" s="11">
        <v>0</v>
      </c>
      <c r="V36" s="11">
        <v>11.762648365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0.627358466</v>
      </c>
      <c r="AC36" s="11">
        <v>2.2953223610000002</v>
      </c>
      <c r="AD36" s="11">
        <v>0</v>
      </c>
      <c r="AE36" s="11">
        <v>0</v>
      </c>
      <c r="AF36" s="11">
        <v>35.744217902000003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1.6974024000000001E-2</v>
      </c>
      <c r="AM36" s="11">
        <v>0</v>
      </c>
      <c r="AN36" s="11">
        <v>0</v>
      </c>
      <c r="AO36" s="11">
        <v>0</v>
      </c>
      <c r="AP36" s="11">
        <v>0.85358494100000004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27.956725589000001</v>
      </c>
      <c r="AW36" s="11">
        <v>199.922138924</v>
      </c>
      <c r="AX36" s="11">
        <v>0.140137126</v>
      </c>
      <c r="AY36" s="11">
        <v>0</v>
      </c>
      <c r="AZ36" s="11">
        <v>188.89023964200001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12.852110671</v>
      </c>
      <c r="BG36" s="11">
        <v>6.0249231019999998</v>
      </c>
      <c r="BH36" s="11">
        <v>4.1820430540000002</v>
      </c>
      <c r="BI36" s="11">
        <v>0</v>
      </c>
      <c r="BJ36" s="11">
        <v>38.586072268000002</v>
      </c>
      <c r="BK36" s="12">
        <f t="shared" si="5"/>
        <v>2917.3600171989997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86.211926118000008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79.221087667999996</v>
      </c>
      <c r="I37" s="13">
        <f t="shared" si="6"/>
        <v>12943.374636543</v>
      </c>
      <c r="J37" s="13">
        <f t="shared" si="6"/>
        <v>736.25027787599993</v>
      </c>
      <c r="K37" s="13">
        <f t="shared" si="6"/>
        <v>0</v>
      </c>
      <c r="L37" s="14">
        <f t="shared" si="6"/>
        <v>2409.5822586979998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26.336887116</v>
      </c>
      <c r="S37" s="13">
        <f t="shared" si="6"/>
        <v>278.11869701999996</v>
      </c>
      <c r="T37" s="13">
        <f t="shared" si="6"/>
        <v>27.996419701000001</v>
      </c>
      <c r="U37" s="13">
        <f t="shared" si="6"/>
        <v>0</v>
      </c>
      <c r="V37" s="14">
        <f t="shared" si="6"/>
        <v>118.53002654400001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16.269571983999999</v>
      </c>
      <c r="AC37" s="13">
        <f t="shared" si="6"/>
        <v>54.724343165999997</v>
      </c>
      <c r="AD37" s="13">
        <f t="shared" si="6"/>
        <v>0</v>
      </c>
      <c r="AE37" s="13">
        <f t="shared" si="6"/>
        <v>0</v>
      </c>
      <c r="AF37" s="14">
        <f t="shared" si="6"/>
        <v>1063.3352180479999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1.0676983150000001</v>
      </c>
      <c r="AM37" s="13">
        <f t="shared" si="6"/>
        <v>0.31169466600000001</v>
      </c>
      <c r="AN37" s="13">
        <f t="shared" si="6"/>
        <v>0</v>
      </c>
      <c r="AO37" s="13">
        <f t="shared" si="6"/>
        <v>0</v>
      </c>
      <c r="AP37" s="14">
        <f t="shared" si="6"/>
        <v>34.396208238999996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167.57639866900001</v>
      </c>
      <c r="AW37" s="13">
        <f t="shared" si="6"/>
        <v>1449.8150198849999</v>
      </c>
      <c r="AX37" s="13">
        <f t="shared" si="6"/>
        <v>7.8696525890000002</v>
      </c>
      <c r="AY37" s="13">
        <f t="shared" si="6"/>
        <v>0</v>
      </c>
      <c r="AZ37" s="17">
        <f t="shared" si="6"/>
        <v>2699.804149865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53.372300160999998</v>
      </c>
      <c r="BG37" s="13">
        <f t="shared" si="6"/>
        <v>114.80510022199999</v>
      </c>
      <c r="BH37" s="13">
        <f t="shared" si="6"/>
        <v>13.069751783000001</v>
      </c>
      <c r="BI37" s="13">
        <f t="shared" si="6"/>
        <v>0</v>
      </c>
      <c r="BJ37" s="14">
        <f>SUM(BJ25:BJ36)</f>
        <v>164.72390260700001</v>
      </c>
      <c r="BK37" s="23">
        <f>SUM(BK25:BK36)</f>
        <v>22546.763227483003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678.99178691299994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144.69516065299999</v>
      </c>
      <c r="I38" s="13">
        <f t="shared" si="7"/>
        <v>34673.434165965999</v>
      </c>
      <c r="J38" s="13">
        <f t="shared" si="7"/>
        <v>3590.6653247009999</v>
      </c>
      <c r="K38" s="13">
        <f t="shared" si="7"/>
        <v>0</v>
      </c>
      <c r="L38" s="13">
        <f t="shared" si="7"/>
        <v>2775.7013010319997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51.810326877999998</v>
      </c>
      <c r="S38" s="13">
        <f t="shared" si="7"/>
        <v>1326.3264974809999</v>
      </c>
      <c r="T38" s="13">
        <f t="shared" si="7"/>
        <v>39.648087795000002</v>
      </c>
      <c r="U38" s="13">
        <f t="shared" si="7"/>
        <v>0</v>
      </c>
      <c r="V38" s="13">
        <f t="shared" si="7"/>
        <v>194.14164180300003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19.471331894999999</v>
      </c>
      <c r="AC38" s="13">
        <f t="shared" si="7"/>
        <v>99.33561379599999</v>
      </c>
      <c r="AD38" s="13">
        <f t="shared" si="7"/>
        <v>0</v>
      </c>
      <c r="AE38" s="13">
        <f t="shared" si="7"/>
        <v>0</v>
      </c>
      <c r="AF38" s="13">
        <f t="shared" si="7"/>
        <v>1398.4568175439999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1.2510427970000002</v>
      </c>
      <c r="AM38" s="13">
        <f t="shared" si="7"/>
        <v>0.31169466600000001</v>
      </c>
      <c r="AN38" s="13">
        <f t="shared" si="7"/>
        <v>0</v>
      </c>
      <c r="AO38" s="13">
        <f t="shared" si="7"/>
        <v>0</v>
      </c>
      <c r="AP38" s="13">
        <f t="shared" si="7"/>
        <v>38.543675676999996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262.54194893199997</v>
      </c>
      <c r="AW38" s="13">
        <f t="shared" si="7"/>
        <v>3541.4403860129996</v>
      </c>
      <c r="AX38" s="13">
        <f t="shared" si="7"/>
        <v>7.921359034</v>
      </c>
      <c r="AY38" s="13">
        <f t="shared" si="7"/>
        <v>0</v>
      </c>
      <c r="AZ38" s="24">
        <f t="shared" si="7"/>
        <v>3222.4005557260002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84.669638579999997</v>
      </c>
      <c r="BG38" s="13">
        <f t="shared" si="7"/>
        <v>124.08414079799999</v>
      </c>
      <c r="BH38" s="13">
        <f t="shared" si="7"/>
        <v>20.974043259000002</v>
      </c>
      <c r="BI38" s="13">
        <f t="shared" si="7"/>
        <v>0</v>
      </c>
      <c r="BJ38" s="13">
        <f>BJ37+BJ23+BJ20+BJ17+BJ14+BJ11</f>
        <v>217.49473862400001</v>
      </c>
      <c r="BK38" s="16">
        <f>BK37+BK23+BK20+BK17+BK14+BK11</f>
        <v>52514.311280563008</v>
      </c>
    </row>
    <row r="39" spans="1:63" ht="3.75" customHeight="1" x14ac:dyDescent="0.3">
      <c r="A39" s="10"/>
      <c r="B39" s="51"/>
      <c r="C39" s="90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91"/>
    </row>
    <row r="40" spans="1:63" ht="13" x14ac:dyDescent="0.3">
      <c r="A40" s="10" t="s">
        <v>47</v>
      </c>
      <c r="B40" s="39" t="s">
        <v>48</v>
      </c>
      <c r="C40" s="90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91"/>
    </row>
    <row r="41" spans="1:63" s="5" customFormat="1" ht="13" x14ac:dyDescent="0.3">
      <c r="A41" s="10" t="s">
        <v>12</v>
      </c>
      <c r="B41" s="43" t="s">
        <v>49</v>
      </c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7"/>
    </row>
    <row r="42" spans="1:63" s="5" customFormat="1" ht="13" x14ac:dyDescent="0.3">
      <c r="A42" s="10"/>
      <c r="B42" s="64" t="s">
        <v>50</v>
      </c>
      <c r="C42" s="26">
        <v>0</v>
      </c>
      <c r="D42" s="26">
        <v>1.9881659190000001</v>
      </c>
      <c r="E42" s="26">
        <v>0</v>
      </c>
      <c r="F42" s="26">
        <v>0</v>
      </c>
      <c r="G42" s="26">
        <v>0</v>
      </c>
      <c r="H42" s="26">
        <v>5.2487315810000004</v>
      </c>
      <c r="I42" s="26">
        <v>0</v>
      </c>
      <c r="J42" s="26">
        <v>0</v>
      </c>
      <c r="K42" s="26">
        <v>0</v>
      </c>
      <c r="L42" s="26">
        <v>0.77123674099999995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2.9833682540000002</v>
      </c>
      <c r="S42" s="26">
        <v>0</v>
      </c>
      <c r="T42" s="26">
        <v>0</v>
      </c>
      <c r="U42" s="26">
        <v>0</v>
      </c>
      <c r="V42" s="26">
        <v>0.147678641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9.4501928789999994</v>
      </c>
      <c r="AC42" s="26">
        <v>0</v>
      </c>
      <c r="AD42" s="26">
        <v>0</v>
      </c>
      <c r="AE42" s="26">
        <v>0</v>
      </c>
      <c r="AF42" s="26">
        <v>3.0997393240000002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0.82491046700000004</v>
      </c>
      <c r="AM42" s="26">
        <v>0</v>
      </c>
      <c r="AN42" s="26">
        <v>0</v>
      </c>
      <c r="AO42" s="26">
        <v>0</v>
      </c>
      <c r="AP42" s="26">
        <v>9.1018895000000002E-2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158.97121764100001</v>
      </c>
      <c r="AW42" s="26">
        <v>0.65819284199999994</v>
      </c>
      <c r="AX42" s="26">
        <v>0</v>
      </c>
      <c r="AY42" s="26">
        <v>0</v>
      </c>
      <c r="AZ42" s="26">
        <v>5.8978741699999997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58.094721345000004</v>
      </c>
      <c r="BG42" s="26">
        <v>4.8595365000000001E-2</v>
      </c>
      <c r="BH42" s="26">
        <v>0</v>
      </c>
      <c r="BI42" s="26">
        <v>0</v>
      </c>
      <c r="BJ42" s="26">
        <v>0.36548863500000001</v>
      </c>
      <c r="BK42" s="12">
        <f>SUM(C42:BJ42)</f>
        <v>248.64113269900002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8.0035609529999991</v>
      </c>
      <c r="E43" s="26">
        <v>0</v>
      </c>
      <c r="F43" s="26">
        <v>0</v>
      </c>
      <c r="G43" s="26">
        <v>0</v>
      </c>
      <c r="H43" s="26">
        <v>284.17015470600001</v>
      </c>
      <c r="I43" s="26">
        <v>2.1602413000000001E-2</v>
      </c>
      <c r="J43" s="26">
        <v>0</v>
      </c>
      <c r="K43" s="26">
        <v>0</v>
      </c>
      <c r="L43" s="26">
        <v>23.960079131000001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163.381431311</v>
      </c>
      <c r="S43" s="26">
        <v>0</v>
      </c>
      <c r="T43" s="26">
        <v>0</v>
      </c>
      <c r="U43" s="26">
        <v>0</v>
      </c>
      <c r="V43" s="26">
        <v>7.769424967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10.024374447</v>
      </c>
      <c r="AC43" s="26">
        <v>0</v>
      </c>
      <c r="AD43" s="26">
        <v>0</v>
      </c>
      <c r="AE43" s="26">
        <v>0</v>
      </c>
      <c r="AF43" s="26">
        <v>2.3609103569999998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0.61110984999999995</v>
      </c>
      <c r="AM43" s="26">
        <v>0</v>
      </c>
      <c r="AN43" s="26">
        <v>0</v>
      </c>
      <c r="AO43" s="26">
        <v>0</v>
      </c>
      <c r="AP43" s="26">
        <v>0.11777191100000001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2371.1860251439998</v>
      </c>
      <c r="AW43" s="26">
        <v>8.3849212709999996</v>
      </c>
      <c r="AX43" s="26">
        <v>0</v>
      </c>
      <c r="AY43" s="26">
        <v>0</v>
      </c>
      <c r="AZ43" s="26">
        <v>374.95000960700003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822.036856693</v>
      </c>
      <c r="BG43" s="26">
        <v>3.3064845859999998</v>
      </c>
      <c r="BH43" s="26">
        <v>0</v>
      </c>
      <c r="BI43" s="26">
        <v>0</v>
      </c>
      <c r="BJ43" s="26">
        <v>96.901985319999994</v>
      </c>
      <c r="BK43" s="12">
        <f>SUM(C43:BJ43)</f>
        <v>4177.1867026669997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9.9917268719999992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289.41888628700002</v>
      </c>
      <c r="I44" s="15">
        <f t="shared" si="8"/>
        <v>2.1602413000000001E-2</v>
      </c>
      <c r="J44" s="15">
        <f t="shared" si="8"/>
        <v>0</v>
      </c>
      <c r="K44" s="15">
        <f t="shared" si="8"/>
        <v>0</v>
      </c>
      <c r="L44" s="15">
        <f t="shared" si="8"/>
        <v>24.731315872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166.364799565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7.9171036079999997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19.474567325999999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5.4606496809999996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1.4360203170000001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0.208790806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2530.1572427849997</v>
      </c>
      <c r="AW44" s="15">
        <f t="shared" si="8"/>
        <v>9.0431141129999997</v>
      </c>
      <c r="AX44" s="15">
        <f t="shared" si="8"/>
        <v>0</v>
      </c>
      <c r="AY44" s="15">
        <f t="shared" si="8"/>
        <v>0</v>
      </c>
      <c r="AZ44" s="15">
        <f t="shared" si="8"/>
        <v>380.84788377700005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880.13157803800004</v>
      </c>
      <c r="BG44" s="15">
        <f t="shared" si="8"/>
        <v>3.355079951</v>
      </c>
      <c r="BH44" s="15">
        <f t="shared" si="8"/>
        <v>0</v>
      </c>
      <c r="BI44" s="15">
        <f t="shared" si="8"/>
        <v>0</v>
      </c>
      <c r="BJ44" s="15">
        <f t="shared" si="8"/>
        <v>97.267473955</v>
      </c>
      <c r="BK44" s="15">
        <f>SUM(BK42:BK43)</f>
        <v>4425.8278353659998</v>
      </c>
    </row>
    <row r="45" spans="1:63" ht="13" x14ac:dyDescent="0.3">
      <c r="A45" s="10" t="s">
        <v>18</v>
      </c>
      <c r="B45" s="43" t="s">
        <v>52</v>
      </c>
      <c r="C45" s="90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91"/>
    </row>
    <row r="46" spans="1:63" ht="13" x14ac:dyDescent="0.3">
      <c r="A46" s="10"/>
      <c r="B46" s="48" t="s">
        <v>53</v>
      </c>
      <c r="C46" s="11">
        <v>0</v>
      </c>
      <c r="D46" s="11">
        <v>19.111328519000001</v>
      </c>
      <c r="E46" s="11">
        <v>0</v>
      </c>
      <c r="F46" s="11">
        <v>0</v>
      </c>
      <c r="G46" s="11">
        <v>0</v>
      </c>
      <c r="H46" s="11">
        <v>673.12265187200001</v>
      </c>
      <c r="I46" s="11">
        <v>980.39739277199999</v>
      </c>
      <c r="J46" s="11">
        <v>0</v>
      </c>
      <c r="K46" s="11">
        <v>0</v>
      </c>
      <c r="L46" s="11">
        <v>788.75971756800004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248.663039876</v>
      </c>
      <c r="S46" s="11">
        <v>1.3574737020000001</v>
      </c>
      <c r="T46" s="11">
        <v>0</v>
      </c>
      <c r="U46" s="11">
        <v>0</v>
      </c>
      <c r="V46" s="11">
        <v>69.787357384000003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19.179711311999998</v>
      </c>
      <c r="AC46" s="11">
        <v>3.569876839</v>
      </c>
      <c r="AD46" s="11">
        <v>0</v>
      </c>
      <c r="AE46" s="11">
        <v>0</v>
      </c>
      <c r="AF46" s="11">
        <v>54.510834488999997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0.91459637299999996</v>
      </c>
      <c r="AM46" s="11">
        <v>0.51482134199999996</v>
      </c>
      <c r="AN46" s="11">
        <v>0</v>
      </c>
      <c r="AO46" s="11">
        <v>0</v>
      </c>
      <c r="AP46" s="11">
        <v>0.81614861299999997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4766.1096365829999</v>
      </c>
      <c r="AW46" s="11">
        <v>414.68410677700001</v>
      </c>
      <c r="AX46" s="11">
        <v>0</v>
      </c>
      <c r="AY46" s="11">
        <v>1.8843235E-2</v>
      </c>
      <c r="AZ46" s="11">
        <v>3613.4081968119999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1570.558065339</v>
      </c>
      <c r="BG46" s="11">
        <v>54.142690395999999</v>
      </c>
      <c r="BH46" s="11">
        <v>0</v>
      </c>
      <c r="BI46" s="11">
        <v>0</v>
      </c>
      <c r="BJ46" s="11">
        <v>394.40366252600001</v>
      </c>
      <c r="BK46" s="12">
        <f t="shared" ref="BK46:BK63" si="9">SUM(C46:BJ46)</f>
        <v>13674.030152329</v>
      </c>
    </row>
    <row r="47" spans="1:63" ht="13" x14ac:dyDescent="0.3">
      <c r="A47" s="10"/>
      <c r="B47" s="48" t="s">
        <v>54</v>
      </c>
      <c r="C47" s="11">
        <v>0</v>
      </c>
      <c r="D47" s="11">
        <v>1.4736024999999999</v>
      </c>
      <c r="E47" s="11">
        <v>0</v>
      </c>
      <c r="F47" s="11">
        <v>0</v>
      </c>
      <c r="G47" s="11">
        <v>0</v>
      </c>
      <c r="H47" s="11">
        <v>22.995269846999999</v>
      </c>
      <c r="I47" s="11">
        <v>29.957111503</v>
      </c>
      <c r="J47" s="11">
        <v>0</v>
      </c>
      <c r="K47" s="11">
        <v>0</v>
      </c>
      <c r="L47" s="11">
        <v>18.626599887000001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11.838998709</v>
      </c>
      <c r="S47" s="11">
        <v>6.4976136000000004E-2</v>
      </c>
      <c r="T47" s="11">
        <v>0</v>
      </c>
      <c r="U47" s="11">
        <v>0</v>
      </c>
      <c r="V47" s="11">
        <v>2.4873858169999998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0.52732139899999997</v>
      </c>
      <c r="AC47" s="11">
        <v>0</v>
      </c>
      <c r="AD47" s="11">
        <v>0</v>
      </c>
      <c r="AE47" s="11">
        <v>0</v>
      </c>
      <c r="AF47" s="11">
        <v>3.3634277190000001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1.9950348E-2</v>
      </c>
      <c r="AM47" s="11">
        <v>0</v>
      </c>
      <c r="AN47" s="11">
        <v>0</v>
      </c>
      <c r="AO47" s="11">
        <v>0</v>
      </c>
      <c r="AP47" s="11">
        <v>1.9121968999999999E-2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14.849855501</v>
      </c>
      <c r="AW47" s="11">
        <v>0.73015934100000002</v>
      </c>
      <c r="AX47" s="11">
        <v>0</v>
      </c>
      <c r="AY47" s="11">
        <v>0</v>
      </c>
      <c r="AZ47" s="11">
        <v>21.443887908000001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4.6342206179999996</v>
      </c>
      <c r="BG47" s="11">
        <v>0.192670913</v>
      </c>
      <c r="BH47" s="11">
        <v>0</v>
      </c>
      <c r="BI47" s="11">
        <v>0</v>
      </c>
      <c r="BJ47" s="11">
        <v>1.938726875</v>
      </c>
      <c r="BK47" s="12">
        <f t="shared" si="9"/>
        <v>135.16328698999999</v>
      </c>
    </row>
    <row r="48" spans="1:63" ht="13" x14ac:dyDescent="0.3">
      <c r="A48" s="10"/>
      <c r="B48" s="48" t="s">
        <v>55</v>
      </c>
      <c r="C48" s="11">
        <v>0</v>
      </c>
      <c r="D48" s="11">
        <v>1.226926953</v>
      </c>
      <c r="E48" s="11">
        <v>0</v>
      </c>
      <c r="F48" s="11">
        <v>0</v>
      </c>
      <c r="G48" s="11">
        <v>0</v>
      </c>
      <c r="H48" s="11">
        <v>10.778593611</v>
      </c>
      <c r="I48" s="11">
        <v>644.83279173300002</v>
      </c>
      <c r="J48" s="11">
        <v>0</v>
      </c>
      <c r="K48" s="11">
        <v>0</v>
      </c>
      <c r="L48" s="11">
        <v>297.16768786599999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3.424279184</v>
      </c>
      <c r="S48" s="11">
        <v>23.384016997</v>
      </c>
      <c r="T48" s="11">
        <v>0</v>
      </c>
      <c r="U48" s="11">
        <v>0</v>
      </c>
      <c r="V48" s="11">
        <v>7.9316939199999998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0.88797589200000004</v>
      </c>
      <c r="AC48" s="11">
        <v>52.072574222999997</v>
      </c>
      <c r="AD48" s="11">
        <v>0</v>
      </c>
      <c r="AE48" s="11">
        <v>0</v>
      </c>
      <c r="AF48" s="11">
        <v>489.14088201499999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6.0118659999999997E-2</v>
      </c>
      <c r="AM48" s="11">
        <v>0.93004509599999996</v>
      </c>
      <c r="AN48" s="11">
        <v>0</v>
      </c>
      <c r="AO48" s="11">
        <v>0</v>
      </c>
      <c r="AP48" s="11">
        <v>3.7017757269999998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113.03062719</v>
      </c>
      <c r="AW48" s="11">
        <v>81.139921401999999</v>
      </c>
      <c r="AX48" s="11">
        <v>0</v>
      </c>
      <c r="AY48" s="11">
        <v>0</v>
      </c>
      <c r="AZ48" s="11">
        <v>489.18268086900002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58.861943062999998</v>
      </c>
      <c r="BG48" s="11">
        <v>12.732613821999999</v>
      </c>
      <c r="BH48" s="11">
        <v>0</v>
      </c>
      <c r="BI48" s="11">
        <v>0</v>
      </c>
      <c r="BJ48" s="11">
        <v>61.285358858999999</v>
      </c>
      <c r="BK48" s="12">
        <f t="shared" si="9"/>
        <v>2351.7725070820002</v>
      </c>
    </row>
    <row r="49" spans="1:63" ht="13" x14ac:dyDescent="0.3">
      <c r="A49" s="10"/>
      <c r="B49" s="48" t="s">
        <v>56</v>
      </c>
      <c r="C49" s="11">
        <v>0</v>
      </c>
      <c r="D49" s="11">
        <v>5.3048670229999999</v>
      </c>
      <c r="E49" s="11">
        <v>0</v>
      </c>
      <c r="F49" s="11">
        <v>0</v>
      </c>
      <c r="G49" s="11">
        <v>0</v>
      </c>
      <c r="H49" s="11">
        <v>249.933455229</v>
      </c>
      <c r="I49" s="11">
        <v>4.0880771730000003</v>
      </c>
      <c r="J49" s="11">
        <v>0</v>
      </c>
      <c r="K49" s="11">
        <v>0</v>
      </c>
      <c r="L49" s="11">
        <v>153.683173936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115.505616792</v>
      </c>
      <c r="S49" s="11">
        <v>9.1697179000000004E-2</v>
      </c>
      <c r="T49" s="11">
        <v>0</v>
      </c>
      <c r="U49" s="11">
        <v>0</v>
      </c>
      <c r="V49" s="11">
        <v>20.979627656000002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17.255222809999999</v>
      </c>
      <c r="AC49" s="11">
        <v>0.20526764</v>
      </c>
      <c r="AD49" s="11">
        <v>0</v>
      </c>
      <c r="AE49" s="11">
        <v>0</v>
      </c>
      <c r="AF49" s="11">
        <v>21.595506598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0.90880802500000002</v>
      </c>
      <c r="AM49" s="11">
        <v>6.0682119999999999E-3</v>
      </c>
      <c r="AN49" s="11">
        <v>0</v>
      </c>
      <c r="AO49" s="11">
        <v>0</v>
      </c>
      <c r="AP49" s="11">
        <v>1.1480043900000001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830.58513008800003</v>
      </c>
      <c r="AW49" s="11">
        <v>50.002627007000001</v>
      </c>
      <c r="AX49" s="11">
        <v>0</v>
      </c>
      <c r="AY49" s="11">
        <v>0</v>
      </c>
      <c r="AZ49" s="11">
        <v>536.11844147900001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318.78026501199997</v>
      </c>
      <c r="BG49" s="11">
        <v>17.497201185000002</v>
      </c>
      <c r="BH49" s="11">
        <v>0</v>
      </c>
      <c r="BI49" s="11">
        <v>0</v>
      </c>
      <c r="BJ49" s="11">
        <v>74.900922429999994</v>
      </c>
      <c r="BK49" s="12">
        <f t="shared" si="9"/>
        <v>2418.5899798639998</v>
      </c>
    </row>
    <row r="50" spans="1:63" ht="13" x14ac:dyDescent="0.3">
      <c r="A50" s="10"/>
      <c r="B50" s="48" t="s">
        <v>57</v>
      </c>
      <c r="C50" s="11">
        <v>0</v>
      </c>
      <c r="D50" s="11">
        <v>2.7469103540000002</v>
      </c>
      <c r="E50" s="11">
        <v>0</v>
      </c>
      <c r="F50" s="11">
        <v>0</v>
      </c>
      <c r="G50" s="11">
        <v>0</v>
      </c>
      <c r="H50" s="11">
        <v>36.329195273000003</v>
      </c>
      <c r="I50" s="11">
        <v>8.5724729059999998</v>
      </c>
      <c r="J50" s="11">
        <v>28.163880024000001</v>
      </c>
      <c r="K50" s="11">
        <v>0</v>
      </c>
      <c r="L50" s="11">
        <v>25.816812049999999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16.707382802000001</v>
      </c>
      <c r="S50" s="11">
        <v>5.7892109999999998E-3</v>
      </c>
      <c r="T50" s="11">
        <v>0</v>
      </c>
      <c r="U50" s="11">
        <v>0</v>
      </c>
      <c r="V50" s="11">
        <v>3.8567306100000001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48.067367947000001</v>
      </c>
      <c r="AC50" s="11">
        <v>1.6334371059999999</v>
      </c>
      <c r="AD50" s="11">
        <v>0</v>
      </c>
      <c r="AE50" s="11">
        <v>0</v>
      </c>
      <c r="AF50" s="11">
        <v>333.13446527500003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2.405797019</v>
      </c>
      <c r="AM50" s="11">
        <v>0</v>
      </c>
      <c r="AN50" s="11">
        <v>0</v>
      </c>
      <c r="AO50" s="11">
        <v>0</v>
      </c>
      <c r="AP50" s="11">
        <v>11.827457580000001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341.46605506499998</v>
      </c>
      <c r="AW50" s="11">
        <v>45.125320025999997</v>
      </c>
      <c r="AX50" s="11">
        <v>0</v>
      </c>
      <c r="AY50" s="11">
        <v>0</v>
      </c>
      <c r="AZ50" s="11">
        <v>586.48560013899998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127.60214139599999</v>
      </c>
      <c r="BG50" s="11">
        <v>13.802065109000001</v>
      </c>
      <c r="BH50" s="11">
        <v>0</v>
      </c>
      <c r="BI50" s="11">
        <v>0</v>
      </c>
      <c r="BJ50" s="11">
        <v>62.485029324000003</v>
      </c>
      <c r="BK50" s="12">
        <f t="shared" si="9"/>
        <v>1696.233909216</v>
      </c>
    </row>
    <row r="51" spans="1:63" ht="13" x14ac:dyDescent="0.3">
      <c r="A51" s="10"/>
      <c r="B51" s="48" t="s">
        <v>58</v>
      </c>
      <c r="C51" s="11">
        <v>0</v>
      </c>
      <c r="D51" s="11">
        <v>2.3943596600000001</v>
      </c>
      <c r="E51" s="11">
        <v>0</v>
      </c>
      <c r="F51" s="11">
        <v>0</v>
      </c>
      <c r="G51" s="11">
        <v>0</v>
      </c>
      <c r="H51" s="11">
        <v>27.739212374000001</v>
      </c>
      <c r="I51" s="11">
        <v>4.6050246970000002</v>
      </c>
      <c r="J51" s="11">
        <v>0</v>
      </c>
      <c r="K51" s="11">
        <v>0</v>
      </c>
      <c r="L51" s="11">
        <v>31.998763876000002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7.2873912330000001</v>
      </c>
      <c r="S51" s="11">
        <v>7.2568417609999996</v>
      </c>
      <c r="T51" s="11">
        <v>0</v>
      </c>
      <c r="U51" s="11">
        <v>0</v>
      </c>
      <c r="V51" s="11">
        <v>13.002360486000001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1.532530537</v>
      </c>
      <c r="AC51" s="11">
        <v>0</v>
      </c>
      <c r="AD51" s="11">
        <v>0</v>
      </c>
      <c r="AE51" s="11">
        <v>0</v>
      </c>
      <c r="AF51" s="11">
        <v>25.681688754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0.28688618700000001</v>
      </c>
      <c r="AM51" s="11">
        <v>0.41052935899999998</v>
      </c>
      <c r="AN51" s="11">
        <v>0</v>
      </c>
      <c r="AO51" s="11">
        <v>0</v>
      </c>
      <c r="AP51" s="11">
        <v>0.35805768799999999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243.188882689</v>
      </c>
      <c r="AW51" s="11">
        <v>124.27396805399999</v>
      </c>
      <c r="AX51" s="11">
        <v>0</v>
      </c>
      <c r="AY51" s="11">
        <v>0</v>
      </c>
      <c r="AZ51" s="11">
        <v>852.67857497600005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76.969147966999998</v>
      </c>
      <c r="BG51" s="11">
        <v>7.0017786109999998</v>
      </c>
      <c r="BH51" s="11">
        <v>0</v>
      </c>
      <c r="BI51" s="11">
        <v>0</v>
      </c>
      <c r="BJ51" s="11">
        <v>117.054722059</v>
      </c>
      <c r="BK51" s="12">
        <f t="shared" si="9"/>
        <v>1543.720720968</v>
      </c>
    </row>
    <row r="52" spans="1:63" ht="13" x14ac:dyDescent="0.3">
      <c r="A52" s="10"/>
      <c r="B52" s="48" t="s">
        <v>59</v>
      </c>
      <c r="C52" s="11">
        <v>0</v>
      </c>
      <c r="D52" s="11">
        <v>3.3343229210000001</v>
      </c>
      <c r="E52" s="11">
        <v>0</v>
      </c>
      <c r="F52" s="11">
        <v>0</v>
      </c>
      <c r="G52" s="11">
        <v>0</v>
      </c>
      <c r="H52" s="11">
        <v>76.681626249000004</v>
      </c>
      <c r="I52" s="11">
        <v>37.892294247999999</v>
      </c>
      <c r="J52" s="11">
        <v>0</v>
      </c>
      <c r="K52" s="11">
        <v>0</v>
      </c>
      <c r="L52" s="11">
        <v>37.073835049000003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27.561648702999999</v>
      </c>
      <c r="S52" s="11">
        <v>2.0857281730000001</v>
      </c>
      <c r="T52" s="11">
        <v>0</v>
      </c>
      <c r="U52" s="11">
        <v>0</v>
      </c>
      <c r="V52" s="11">
        <v>6.3068096980000004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80.850947442999995</v>
      </c>
      <c r="AC52" s="11">
        <v>1.862877286</v>
      </c>
      <c r="AD52" s="11">
        <v>0</v>
      </c>
      <c r="AE52" s="11">
        <v>0</v>
      </c>
      <c r="AF52" s="11">
        <v>198.61708397800001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5.4488013049999999</v>
      </c>
      <c r="AM52" s="11">
        <v>1.6595767990000001</v>
      </c>
      <c r="AN52" s="11">
        <v>0</v>
      </c>
      <c r="AO52" s="11">
        <v>0</v>
      </c>
      <c r="AP52" s="11">
        <v>6.6783071029999999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619.52831468800002</v>
      </c>
      <c r="AW52" s="11">
        <v>93.760560636999998</v>
      </c>
      <c r="AX52" s="11">
        <v>0</v>
      </c>
      <c r="AY52" s="11">
        <v>0</v>
      </c>
      <c r="AZ52" s="11">
        <v>419.423612811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179.74422051299999</v>
      </c>
      <c r="BG52" s="11">
        <v>11.256604907</v>
      </c>
      <c r="BH52" s="11">
        <v>0</v>
      </c>
      <c r="BI52" s="11">
        <v>0</v>
      </c>
      <c r="BJ52" s="11">
        <v>39.450300116000001</v>
      </c>
      <c r="BK52" s="12">
        <f t="shared" si="9"/>
        <v>1849.2174726270005</v>
      </c>
    </row>
    <row r="53" spans="1:63" ht="13" x14ac:dyDescent="0.3">
      <c r="A53" s="10"/>
      <c r="B53" s="48" t="s">
        <v>60</v>
      </c>
      <c r="C53" s="11">
        <v>0</v>
      </c>
      <c r="D53" s="11">
        <v>5.5086367559999996</v>
      </c>
      <c r="E53" s="11">
        <v>0</v>
      </c>
      <c r="F53" s="11">
        <v>0</v>
      </c>
      <c r="G53" s="11">
        <v>0</v>
      </c>
      <c r="H53" s="11">
        <v>87.340177617999998</v>
      </c>
      <c r="I53" s="11">
        <v>113.59234461699999</v>
      </c>
      <c r="J53" s="11">
        <v>0</v>
      </c>
      <c r="K53" s="11">
        <v>0</v>
      </c>
      <c r="L53" s="11">
        <v>378.51613942799997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31.371620687</v>
      </c>
      <c r="S53" s="11">
        <v>5.3941987190000003</v>
      </c>
      <c r="T53" s="11">
        <v>0</v>
      </c>
      <c r="U53" s="11">
        <v>0</v>
      </c>
      <c r="V53" s="11">
        <v>20.302413303000002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48.345083985000002</v>
      </c>
      <c r="AC53" s="11">
        <v>9.0438770640000001</v>
      </c>
      <c r="AD53" s="11">
        <v>0</v>
      </c>
      <c r="AE53" s="11">
        <v>0</v>
      </c>
      <c r="AF53" s="11">
        <v>327.11598781200001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2.9992537160000001</v>
      </c>
      <c r="AM53" s="11">
        <v>0.51014051299999996</v>
      </c>
      <c r="AN53" s="11">
        <v>0</v>
      </c>
      <c r="AO53" s="11">
        <v>0</v>
      </c>
      <c r="AP53" s="11">
        <v>8.5883266660000004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1141.2719362729999</v>
      </c>
      <c r="AW53" s="11">
        <v>176.537447499</v>
      </c>
      <c r="AX53" s="11">
        <v>0</v>
      </c>
      <c r="AY53" s="11">
        <v>0</v>
      </c>
      <c r="AZ53" s="11">
        <v>1302.2683043229999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388.77375434700002</v>
      </c>
      <c r="BG53" s="11">
        <v>21.931346634000001</v>
      </c>
      <c r="BH53" s="11">
        <v>0</v>
      </c>
      <c r="BI53" s="11">
        <v>0</v>
      </c>
      <c r="BJ53" s="11">
        <v>187.89929913700001</v>
      </c>
      <c r="BK53" s="12">
        <f t="shared" si="9"/>
        <v>4257.3102890969994</v>
      </c>
    </row>
    <row r="54" spans="1:63" ht="13" x14ac:dyDescent="0.3">
      <c r="A54" s="10"/>
      <c r="B54" s="48" t="s">
        <v>61</v>
      </c>
      <c r="C54" s="11">
        <v>0</v>
      </c>
      <c r="D54" s="11">
        <v>2.3847904999999998</v>
      </c>
      <c r="E54" s="11">
        <v>0</v>
      </c>
      <c r="F54" s="11">
        <v>0</v>
      </c>
      <c r="G54" s="11">
        <v>0</v>
      </c>
      <c r="H54" s="11">
        <v>31.489479463999999</v>
      </c>
      <c r="I54" s="11">
        <v>2.765553412</v>
      </c>
      <c r="J54" s="11">
        <v>0</v>
      </c>
      <c r="K54" s="11">
        <v>0</v>
      </c>
      <c r="L54" s="11">
        <v>19.759865091999998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10.982589183</v>
      </c>
      <c r="S54" s="11">
        <v>0</v>
      </c>
      <c r="T54" s="11">
        <v>0</v>
      </c>
      <c r="U54" s="11">
        <v>0</v>
      </c>
      <c r="V54" s="11">
        <v>3.596331647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1.1359267799999999</v>
      </c>
      <c r="AC54" s="11">
        <v>0</v>
      </c>
      <c r="AD54" s="11">
        <v>0</v>
      </c>
      <c r="AE54" s="11">
        <v>0</v>
      </c>
      <c r="AF54" s="11">
        <v>1.7683741260000001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2.832053E-2</v>
      </c>
      <c r="AM54" s="11">
        <v>0</v>
      </c>
      <c r="AN54" s="11">
        <v>0</v>
      </c>
      <c r="AO54" s="11">
        <v>0</v>
      </c>
      <c r="AP54" s="11">
        <v>0.112603298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399.26617985199999</v>
      </c>
      <c r="AW54" s="11">
        <v>33.915228077999998</v>
      </c>
      <c r="AX54" s="11">
        <v>0</v>
      </c>
      <c r="AY54" s="11">
        <v>0</v>
      </c>
      <c r="AZ54" s="11">
        <v>397.79214059399999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159.04508940599999</v>
      </c>
      <c r="BG54" s="11">
        <v>1.7832652959999999</v>
      </c>
      <c r="BH54" s="11">
        <v>0</v>
      </c>
      <c r="BI54" s="11">
        <v>0</v>
      </c>
      <c r="BJ54" s="11">
        <v>46.687044876999998</v>
      </c>
      <c r="BK54" s="12">
        <f t="shared" si="9"/>
        <v>1112.5127821350002</v>
      </c>
    </row>
    <row r="55" spans="1:63" ht="13" x14ac:dyDescent="0.3">
      <c r="A55" s="10"/>
      <c r="B55" s="52" t="s">
        <v>62</v>
      </c>
      <c r="C55" s="11">
        <v>0</v>
      </c>
      <c r="D55" s="11">
        <v>2.8893166190000001</v>
      </c>
      <c r="E55" s="11">
        <v>0</v>
      </c>
      <c r="F55" s="11">
        <v>0</v>
      </c>
      <c r="G55" s="11">
        <v>0</v>
      </c>
      <c r="H55" s="11">
        <v>11.836480012000001</v>
      </c>
      <c r="I55" s="11">
        <v>4.9170490429999996</v>
      </c>
      <c r="J55" s="11">
        <v>9.1053280700000006</v>
      </c>
      <c r="K55" s="11">
        <v>0</v>
      </c>
      <c r="L55" s="11">
        <v>17.316614941000001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7.533732359</v>
      </c>
      <c r="S55" s="11">
        <v>8.9029904860000002</v>
      </c>
      <c r="T55" s="11">
        <v>0</v>
      </c>
      <c r="U55" s="11">
        <v>0</v>
      </c>
      <c r="V55" s="11">
        <v>3.6962799770000001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13.533629403999999</v>
      </c>
      <c r="AC55" s="11">
        <v>10.141094142</v>
      </c>
      <c r="AD55" s="11">
        <v>0</v>
      </c>
      <c r="AE55" s="11">
        <v>0</v>
      </c>
      <c r="AF55" s="11">
        <v>653.33278856200002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1.151599088</v>
      </c>
      <c r="AM55" s="11">
        <v>8.3917663729999994</v>
      </c>
      <c r="AN55" s="11">
        <v>0</v>
      </c>
      <c r="AO55" s="11">
        <v>0</v>
      </c>
      <c r="AP55" s="11">
        <v>26.830346978000001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152.87649198599999</v>
      </c>
      <c r="AW55" s="11">
        <v>86.567915142999993</v>
      </c>
      <c r="AX55" s="11">
        <v>4.4695142E-2</v>
      </c>
      <c r="AY55" s="11">
        <v>0</v>
      </c>
      <c r="AZ55" s="11">
        <v>803.22780202199999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90.576134143000004</v>
      </c>
      <c r="BG55" s="11">
        <v>14.523059877</v>
      </c>
      <c r="BH55" s="11">
        <v>0.199321262</v>
      </c>
      <c r="BI55" s="11">
        <v>0</v>
      </c>
      <c r="BJ55" s="11">
        <v>209.70044511099999</v>
      </c>
      <c r="BK55" s="12">
        <f t="shared" si="9"/>
        <v>2137.2948807399998</v>
      </c>
    </row>
    <row r="56" spans="1:63" ht="13" x14ac:dyDescent="0.3">
      <c r="A56" s="10"/>
      <c r="B56" s="53" t="s">
        <v>63</v>
      </c>
      <c r="C56" s="11">
        <v>0</v>
      </c>
      <c r="D56" s="11">
        <v>7.6504764319999996</v>
      </c>
      <c r="E56" s="11">
        <v>0</v>
      </c>
      <c r="F56" s="11">
        <v>0</v>
      </c>
      <c r="G56" s="11">
        <v>0</v>
      </c>
      <c r="H56" s="11">
        <v>210.286709524</v>
      </c>
      <c r="I56" s="11">
        <v>25.773272252999998</v>
      </c>
      <c r="J56" s="11">
        <v>0</v>
      </c>
      <c r="K56" s="11">
        <v>0</v>
      </c>
      <c r="L56" s="11">
        <v>105.708634971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52.152074945000003</v>
      </c>
      <c r="S56" s="11">
        <v>0</v>
      </c>
      <c r="T56" s="11">
        <v>0</v>
      </c>
      <c r="U56" s="11">
        <v>0</v>
      </c>
      <c r="V56" s="11">
        <v>15.349773516000001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118.41978917199999</v>
      </c>
      <c r="AC56" s="11">
        <v>2.355857592</v>
      </c>
      <c r="AD56" s="11">
        <v>0</v>
      </c>
      <c r="AE56" s="11">
        <v>0</v>
      </c>
      <c r="AF56" s="11">
        <v>217.16853398000001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9.8964139220000007</v>
      </c>
      <c r="AM56" s="11">
        <v>1.4224224700000001</v>
      </c>
      <c r="AN56" s="11">
        <v>0</v>
      </c>
      <c r="AO56" s="11">
        <v>0</v>
      </c>
      <c r="AP56" s="11">
        <v>11.56634805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2202.4865516350001</v>
      </c>
      <c r="AW56" s="11">
        <v>132.53026406399999</v>
      </c>
      <c r="AX56" s="11">
        <v>0</v>
      </c>
      <c r="AY56" s="11">
        <v>0</v>
      </c>
      <c r="AZ56" s="11">
        <v>1303.749252523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456.87156559900001</v>
      </c>
      <c r="BG56" s="11">
        <v>41.208740972000001</v>
      </c>
      <c r="BH56" s="11">
        <v>0.19861869700000001</v>
      </c>
      <c r="BI56" s="11">
        <v>0</v>
      </c>
      <c r="BJ56" s="11">
        <v>136.32402877300001</v>
      </c>
      <c r="BK56" s="12">
        <f t="shared" si="9"/>
        <v>5051.1193290899992</v>
      </c>
    </row>
    <row r="57" spans="1:63" ht="13" x14ac:dyDescent="0.3">
      <c r="A57" s="10"/>
      <c r="B57" s="48" t="s">
        <v>64</v>
      </c>
      <c r="C57" s="11">
        <v>0</v>
      </c>
      <c r="D57" s="11">
        <v>22.074675098</v>
      </c>
      <c r="E57" s="11">
        <v>0</v>
      </c>
      <c r="F57" s="11">
        <v>0</v>
      </c>
      <c r="G57" s="11">
        <v>0</v>
      </c>
      <c r="H57" s="11">
        <v>2026.5322486160001</v>
      </c>
      <c r="I57" s="11">
        <v>78.042634078000006</v>
      </c>
      <c r="J57" s="11">
        <v>0</v>
      </c>
      <c r="K57" s="11">
        <v>0</v>
      </c>
      <c r="L57" s="11">
        <v>771.247401341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1147.6910205879999</v>
      </c>
      <c r="S57" s="11">
        <v>8.6035784660000001</v>
      </c>
      <c r="T57" s="11">
        <v>0</v>
      </c>
      <c r="U57" s="11">
        <v>0</v>
      </c>
      <c r="V57" s="11">
        <v>161.17549181800001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44.886481353000001</v>
      </c>
      <c r="AC57" s="11">
        <v>4.2002081640000002</v>
      </c>
      <c r="AD57" s="11">
        <v>0</v>
      </c>
      <c r="AE57" s="11">
        <v>0</v>
      </c>
      <c r="AF57" s="11">
        <v>120.990837431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8.6892189290000008</v>
      </c>
      <c r="AM57" s="11">
        <v>0.47137824299999997</v>
      </c>
      <c r="AN57" s="11">
        <v>0</v>
      </c>
      <c r="AO57" s="11">
        <v>0</v>
      </c>
      <c r="AP57" s="11">
        <v>8.545835898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6084.8637287230003</v>
      </c>
      <c r="AW57" s="11">
        <v>203.397367782</v>
      </c>
      <c r="AX57" s="11">
        <v>0</v>
      </c>
      <c r="AY57" s="11">
        <v>0</v>
      </c>
      <c r="AZ57" s="11">
        <v>2608.8267285249999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2661.2520796230001</v>
      </c>
      <c r="BG57" s="11">
        <v>35.793700698999999</v>
      </c>
      <c r="BH57" s="11">
        <v>0</v>
      </c>
      <c r="BI57" s="11">
        <v>0</v>
      </c>
      <c r="BJ57" s="11">
        <v>501.31719500100002</v>
      </c>
      <c r="BK57" s="12">
        <f t="shared" si="9"/>
        <v>16498.601810376</v>
      </c>
    </row>
    <row r="58" spans="1:63" ht="13" x14ac:dyDescent="0.3">
      <c r="A58" s="10"/>
      <c r="B58" s="48" t="s">
        <v>65</v>
      </c>
      <c r="C58" s="11">
        <v>0</v>
      </c>
      <c r="D58" s="11">
        <v>17.597907976999998</v>
      </c>
      <c r="E58" s="11">
        <v>0</v>
      </c>
      <c r="F58" s="11">
        <v>0</v>
      </c>
      <c r="G58" s="11">
        <v>0</v>
      </c>
      <c r="H58" s="11">
        <v>1170.479025674</v>
      </c>
      <c r="I58" s="11">
        <v>84.071145064000007</v>
      </c>
      <c r="J58" s="11">
        <v>0</v>
      </c>
      <c r="K58" s="11">
        <v>0</v>
      </c>
      <c r="L58" s="11">
        <v>534.58144088699999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524.21488557299995</v>
      </c>
      <c r="S58" s="11">
        <v>1.7736427079999999</v>
      </c>
      <c r="T58" s="11">
        <v>0</v>
      </c>
      <c r="U58" s="11">
        <v>0</v>
      </c>
      <c r="V58" s="11">
        <v>88.509838205999998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22.509185703</v>
      </c>
      <c r="AC58" s="11">
        <v>3.5489561369999998</v>
      </c>
      <c r="AD58" s="11">
        <v>0</v>
      </c>
      <c r="AE58" s="11">
        <v>0</v>
      </c>
      <c r="AF58" s="11">
        <v>480.64288309099999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1.396844508</v>
      </c>
      <c r="AM58" s="11">
        <v>0.86638462500000002</v>
      </c>
      <c r="AN58" s="11">
        <v>0</v>
      </c>
      <c r="AO58" s="11">
        <v>0</v>
      </c>
      <c r="AP58" s="11">
        <v>18.535587566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4235.9503657940004</v>
      </c>
      <c r="AW58" s="11">
        <v>201.12186771899999</v>
      </c>
      <c r="AX58" s="11">
        <v>1.0805498E-2</v>
      </c>
      <c r="AY58" s="11">
        <v>1.8353385999999999E-2</v>
      </c>
      <c r="AZ58" s="11">
        <v>2463.7838846760001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1552.9203303219999</v>
      </c>
      <c r="BG58" s="11">
        <v>34.702412770999999</v>
      </c>
      <c r="BH58" s="11">
        <v>0</v>
      </c>
      <c r="BI58" s="11">
        <v>0</v>
      </c>
      <c r="BJ58" s="11">
        <v>338.904601974</v>
      </c>
      <c r="BK58" s="12">
        <f t="shared" si="9"/>
        <v>11776.140349858999</v>
      </c>
    </row>
    <row r="59" spans="1:63" ht="13" x14ac:dyDescent="0.3">
      <c r="A59" s="10"/>
      <c r="B59" s="48" t="s">
        <v>66</v>
      </c>
      <c r="C59" s="11">
        <v>0</v>
      </c>
      <c r="D59" s="11">
        <v>6.0240137770000004</v>
      </c>
      <c r="E59" s="11">
        <v>0</v>
      </c>
      <c r="F59" s="11">
        <v>0</v>
      </c>
      <c r="G59" s="11">
        <v>0</v>
      </c>
      <c r="H59" s="11">
        <v>57.241008563000001</v>
      </c>
      <c r="I59" s="11">
        <v>67.774744573000007</v>
      </c>
      <c r="J59" s="11">
        <v>0</v>
      </c>
      <c r="K59" s="11">
        <v>0</v>
      </c>
      <c r="L59" s="11">
        <v>81.004301376000001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37.163481382999997</v>
      </c>
      <c r="S59" s="11">
        <v>14.677830805999999</v>
      </c>
      <c r="T59" s="11">
        <v>0</v>
      </c>
      <c r="U59" s="11">
        <v>0</v>
      </c>
      <c r="V59" s="11">
        <v>20.182221053999999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46.391475681000003</v>
      </c>
      <c r="AC59" s="11">
        <v>6.5264651440000003</v>
      </c>
      <c r="AD59" s="11">
        <v>0</v>
      </c>
      <c r="AE59" s="11">
        <v>0</v>
      </c>
      <c r="AF59" s="11">
        <v>929.121845323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3.1972273819999999</v>
      </c>
      <c r="AM59" s="11">
        <v>2.4781401889999999</v>
      </c>
      <c r="AN59" s="11">
        <v>0</v>
      </c>
      <c r="AO59" s="11">
        <v>0</v>
      </c>
      <c r="AP59" s="11">
        <v>36.066755180000001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824.82276645499996</v>
      </c>
      <c r="AW59" s="11">
        <v>229.20321616000001</v>
      </c>
      <c r="AX59" s="11">
        <v>1.536E-6</v>
      </c>
      <c r="AY59" s="11">
        <v>0</v>
      </c>
      <c r="AZ59" s="11">
        <v>1636.3465103250001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448.04917361399998</v>
      </c>
      <c r="BG59" s="11">
        <v>37.335659458000002</v>
      </c>
      <c r="BH59" s="11">
        <v>0</v>
      </c>
      <c r="BI59" s="11">
        <v>0</v>
      </c>
      <c r="BJ59" s="11">
        <v>377.16371726599999</v>
      </c>
      <c r="BK59" s="12">
        <f t="shared" si="9"/>
        <v>4860.7705552450007</v>
      </c>
    </row>
    <row r="60" spans="1:63" ht="13" x14ac:dyDescent="0.3">
      <c r="A60" s="10"/>
      <c r="B60" s="48" t="s">
        <v>67</v>
      </c>
      <c r="C60" s="11">
        <v>0</v>
      </c>
      <c r="D60" s="11">
        <v>8.9956527459999993</v>
      </c>
      <c r="E60" s="11">
        <v>0</v>
      </c>
      <c r="F60" s="11">
        <v>0</v>
      </c>
      <c r="G60" s="11">
        <v>0</v>
      </c>
      <c r="H60" s="11">
        <v>134.68532999600001</v>
      </c>
      <c r="I60" s="11">
        <v>23.842623755000002</v>
      </c>
      <c r="J60" s="11">
        <v>0</v>
      </c>
      <c r="K60" s="11">
        <v>0</v>
      </c>
      <c r="L60" s="11">
        <v>170.39399037999999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36.466055109000003</v>
      </c>
      <c r="S60" s="11">
        <v>1.450640226</v>
      </c>
      <c r="T60" s="11">
        <v>0</v>
      </c>
      <c r="U60" s="11">
        <v>0</v>
      </c>
      <c r="V60" s="11">
        <v>19.561882471000001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15.314431669999999</v>
      </c>
      <c r="AC60" s="11">
        <v>0.64023205900000002</v>
      </c>
      <c r="AD60" s="11">
        <v>0</v>
      </c>
      <c r="AE60" s="11">
        <v>0</v>
      </c>
      <c r="AF60" s="11">
        <v>287.76129932499998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1.066059834</v>
      </c>
      <c r="AM60" s="11">
        <v>1.223772541</v>
      </c>
      <c r="AN60" s="11">
        <v>0</v>
      </c>
      <c r="AO60" s="11">
        <v>0</v>
      </c>
      <c r="AP60" s="11">
        <v>15.674286876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1252.7617916480001</v>
      </c>
      <c r="AW60" s="11">
        <v>174.06416788000001</v>
      </c>
      <c r="AX60" s="11">
        <v>1.507969087</v>
      </c>
      <c r="AY60" s="11">
        <v>0</v>
      </c>
      <c r="AZ60" s="11">
        <v>2646.086048867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336.51315832699999</v>
      </c>
      <c r="BG60" s="11">
        <v>20.821270987999998</v>
      </c>
      <c r="BH60" s="11">
        <v>0</v>
      </c>
      <c r="BI60" s="11">
        <v>0</v>
      </c>
      <c r="BJ60" s="11">
        <v>333.54545015799999</v>
      </c>
      <c r="BK60" s="12">
        <f t="shared" si="9"/>
        <v>5482.3761139430007</v>
      </c>
    </row>
    <row r="61" spans="1:63" ht="13" x14ac:dyDescent="0.3">
      <c r="A61" s="10"/>
      <c r="B61" s="48" t="s">
        <v>68</v>
      </c>
      <c r="C61" s="11">
        <v>0</v>
      </c>
      <c r="D61" s="11">
        <v>1.00058008</v>
      </c>
      <c r="E61" s="11">
        <v>0</v>
      </c>
      <c r="F61" s="11">
        <v>0</v>
      </c>
      <c r="G61" s="11">
        <v>0</v>
      </c>
      <c r="H61" s="11">
        <v>25.084261814000001</v>
      </c>
      <c r="I61" s="11">
        <v>24.110403373</v>
      </c>
      <c r="J61" s="11">
        <v>0</v>
      </c>
      <c r="K61" s="11">
        <v>0</v>
      </c>
      <c r="L61" s="11">
        <v>114.953569585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12.413527464</v>
      </c>
      <c r="S61" s="11">
        <v>6.2254985700000001</v>
      </c>
      <c r="T61" s="11">
        <v>0</v>
      </c>
      <c r="U61" s="11">
        <v>0</v>
      </c>
      <c r="V61" s="11">
        <v>25.936299438999999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1.319689297</v>
      </c>
      <c r="AC61" s="11">
        <v>4.7351106500000002</v>
      </c>
      <c r="AD61" s="11">
        <v>0</v>
      </c>
      <c r="AE61" s="11">
        <v>0</v>
      </c>
      <c r="AF61" s="11">
        <v>33.666594277000002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0.110065329</v>
      </c>
      <c r="AM61" s="11">
        <v>0</v>
      </c>
      <c r="AN61" s="11">
        <v>0</v>
      </c>
      <c r="AO61" s="11">
        <v>0</v>
      </c>
      <c r="AP61" s="11">
        <v>0.35388497400000002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40.287008698000001</v>
      </c>
      <c r="AW61" s="11">
        <v>70.106894776000004</v>
      </c>
      <c r="AX61" s="11">
        <v>0</v>
      </c>
      <c r="AY61" s="11">
        <v>0</v>
      </c>
      <c r="AZ61" s="11">
        <v>230.65215560300001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13.669765227999999</v>
      </c>
      <c r="BG61" s="11">
        <v>10.634221009999999</v>
      </c>
      <c r="BH61" s="11">
        <v>0</v>
      </c>
      <c r="BI61" s="11">
        <v>0</v>
      </c>
      <c r="BJ61" s="11">
        <v>37.432177729999999</v>
      </c>
      <c r="BK61" s="12">
        <f t="shared" si="9"/>
        <v>652.69170789700001</v>
      </c>
    </row>
    <row r="62" spans="1:63" ht="13" x14ac:dyDescent="0.3">
      <c r="A62" s="10"/>
      <c r="B62" s="48" t="s">
        <v>69</v>
      </c>
      <c r="C62" s="25">
        <v>0</v>
      </c>
      <c r="D62" s="25">
        <v>1.4625488339999999</v>
      </c>
      <c r="E62" s="25">
        <v>0</v>
      </c>
      <c r="F62" s="25">
        <v>0</v>
      </c>
      <c r="G62" s="25">
        <v>0</v>
      </c>
      <c r="H62" s="25">
        <v>33.424620869000002</v>
      </c>
      <c r="I62" s="25">
        <v>33.781417072000004</v>
      </c>
      <c r="J62" s="25">
        <v>0</v>
      </c>
      <c r="K62" s="25">
        <v>0</v>
      </c>
      <c r="L62" s="25">
        <v>37.993478191999998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18.061600548000001</v>
      </c>
      <c r="S62" s="25">
        <v>6.1588297E-2</v>
      </c>
      <c r="T62" s="25">
        <v>0</v>
      </c>
      <c r="U62" s="25">
        <v>0</v>
      </c>
      <c r="V62" s="25">
        <v>5.4653693849999998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13.772175968999999</v>
      </c>
      <c r="AC62" s="25">
        <v>2.1015313920000001</v>
      </c>
      <c r="AD62" s="25">
        <v>0</v>
      </c>
      <c r="AE62" s="25">
        <v>0</v>
      </c>
      <c r="AF62" s="25">
        <v>109.12039854699999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0.62523023300000002</v>
      </c>
      <c r="AM62" s="25">
        <v>0.42938773699999999</v>
      </c>
      <c r="AN62" s="25">
        <v>0</v>
      </c>
      <c r="AO62" s="25">
        <v>0</v>
      </c>
      <c r="AP62" s="25">
        <v>1.9186269199999999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28.167053811999999</v>
      </c>
      <c r="AW62" s="25">
        <v>3.3540171920000001</v>
      </c>
      <c r="AX62" s="25">
        <v>0</v>
      </c>
      <c r="AY62" s="25">
        <v>0</v>
      </c>
      <c r="AZ62" s="25">
        <v>43.187948784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8.8834588199999995</v>
      </c>
      <c r="BG62" s="25">
        <v>0.14115045400000001</v>
      </c>
      <c r="BH62" s="25">
        <v>0</v>
      </c>
      <c r="BI62" s="25">
        <v>0</v>
      </c>
      <c r="BJ62" s="25">
        <v>3.5974623650000002</v>
      </c>
      <c r="BK62" s="12">
        <f t="shared" si="9"/>
        <v>345.54906542200001</v>
      </c>
    </row>
    <row r="63" spans="1:63" ht="13" x14ac:dyDescent="0.3">
      <c r="A63" s="10"/>
      <c r="B63" s="54" t="s">
        <v>70</v>
      </c>
      <c r="C63" s="26">
        <v>0</v>
      </c>
      <c r="D63" s="26">
        <v>2.0643658399999998</v>
      </c>
      <c r="E63" s="26">
        <v>0</v>
      </c>
      <c r="F63" s="26">
        <v>0</v>
      </c>
      <c r="G63" s="26">
        <v>0</v>
      </c>
      <c r="H63" s="26">
        <v>13.68225576</v>
      </c>
      <c r="I63" s="26">
        <v>4.8922038529999998</v>
      </c>
      <c r="J63" s="26">
        <v>0</v>
      </c>
      <c r="K63" s="26">
        <v>0</v>
      </c>
      <c r="L63" s="26">
        <v>40.357243541999999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8.6174275609999995</v>
      </c>
      <c r="S63" s="26">
        <v>1.174523132</v>
      </c>
      <c r="T63" s="26">
        <v>0</v>
      </c>
      <c r="U63" s="26">
        <v>0</v>
      </c>
      <c r="V63" s="26">
        <v>4.1044934450000001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17.706792613000001</v>
      </c>
      <c r="AC63" s="26">
        <v>4.4772006500000003</v>
      </c>
      <c r="AD63" s="26">
        <v>0</v>
      </c>
      <c r="AE63" s="26">
        <v>0</v>
      </c>
      <c r="AF63" s="26">
        <v>605.92233585999998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1.865312901</v>
      </c>
      <c r="AM63" s="26">
        <v>2.4214904549999998</v>
      </c>
      <c r="AN63" s="26">
        <v>0</v>
      </c>
      <c r="AO63" s="26">
        <v>0</v>
      </c>
      <c r="AP63" s="26">
        <v>25.6972506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150.787245071</v>
      </c>
      <c r="AW63" s="26">
        <v>81.712223782999999</v>
      </c>
      <c r="AX63" s="26">
        <v>0</v>
      </c>
      <c r="AY63" s="26">
        <v>0</v>
      </c>
      <c r="AZ63" s="26">
        <v>415.91348262499997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78.598344697000002</v>
      </c>
      <c r="BG63" s="26">
        <v>8.3805885230000001</v>
      </c>
      <c r="BH63" s="26">
        <v>0</v>
      </c>
      <c r="BI63" s="26">
        <v>0</v>
      </c>
      <c r="BJ63" s="26">
        <v>85.758897494999999</v>
      </c>
      <c r="BK63" s="12">
        <f t="shared" si="9"/>
        <v>1554.1336784059997</v>
      </c>
    </row>
    <row r="64" spans="1:63" ht="13" x14ac:dyDescent="0.3">
      <c r="A64" s="10"/>
      <c r="B64" s="22" t="s">
        <v>134</v>
      </c>
      <c r="C64" s="26">
        <v>0</v>
      </c>
      <c r="D64" s="26">
        <v>2.4104266609999998</v>
      </c>
      <c r="E64" s="26">
        <v>0</v>
      </c>
      <c r="F64" s="26">
        <v>0</v>
      </c>
      <c r="G64" s="26">
        <v>0</v>
      </c>
      <c r="H64" s="26">
        <v>25.327238031</v>
      </c>
      <c r="I64" s="26">
        <v>0.23978181300000001</v>
      </c>
      <c r="J64" s="26">
        <v>39.131039618000003</v>
      </c>
      <c r="K64" s="26">
        <v>0</v>
      </c>
      <c r="L64" s="26">
        <v>15.272997308000001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18.258678897999999</v>
      </c>
      <c r="S64" s="26">
        <v>4.388381581</v>
      </c>
      <c r="T64" s="26">
        <v>0</v>
      </c>
      <c r="U64" s="26">
        <v>0</v>
      </c>
      <c r="V64" s="26">
        <v>3.9778440339999999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22.207894684999999</v>
      </c>
      <c r="AC64" s="26">
        <v>8.4540058249999994</v>
      </c>
      <c r="AD64" s="26">
        <v>0</v>
      </c>
      <c r="AE64" s="26">
        <v>0</v>
      </c>
      <c r="AF64" s="26">
        <v>550.73507372300003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1.668444907</v>
      </c>
      <c r="AM64" s="26">
        <v>4.3449982199999999</v>
      </c>
      <c r="AN64" s="26">
        <v>0</v>
      </c>
      <c r="AO64" s="26">
        <v>0</v>
      </c>
      <c r="AP64" s="26">
        <v>26.911754489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195.61238906200001</v>
      </c>
      <c r="AW64" s="26">
        <v>61.447123318000003</v>
      </c>
      <c r="AX64" s="26">
        <v>0</v>
      </c>
      <c r="AY64" s="26">
        <v>0</v>
      </c>
      <c r="AZ64" s="26">
        <v>484.37595039799999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127.69065086000001</v>
      </c>
      <c r="BG64" s="26">
        <v>11.997610319</v>
      </c>
      <c r="BH64" s="26">
        <v>4.8358619999999998E-2</v>
      </c>
      <c r="BI64" s="26">
        <v>0</v>
      </c>
      <c r="BJ64" s="26">
        <v>129.32381463999999</v>
      </c>
      <c r="BK64" s="12">
        <f>SUM(C64:BJ64)</f>
        <v>1733.8244570100001</v>
      </c>
    </row>
    <row r="65" spans="1:63" ht="13" x14ac:dyDescent="0.3">
      <c r="A65" s="10"/>
      <c r="B65" s="48" t="s">
        <v>136</v>
      </c>
      <c r="C65" s="69">
        <v>0</v>
      </c>
      <c r="D65" s="69">
        <v>0.77868352900000004</v>
      </c>
      <c r="E65" s="69">
        <v>0</v>
      </c>
      <c r="F65" s="69">
        <v>0</v>
      </c>
      <c r="G65" s="69">
        <v>0</v>
      </c>
      <c r="H65" s="69">
        <v>2.4309666870000002</v>
      </c>
      <c r="I65" s="69">
        <v>0.77397013100000001</v>
      </c>
      <c r="J65" s="69">
        <v>0</v>
      </c>
      <c r="K65" s="69">
        <v>0</v>
      </c>
      <c r="L65" s="69">
        <v>2.7788804319999998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1.596721716</v>
      </c>
      <c r="S65" s="69">
        <v>2.3707921550000002</v>
      </c>
      <c r="T65" s="69">
        <v>0</v>
      </c>
      <c r="U65" s="69">
        <v>0</v>
      </c>
      <c r="V65" s="69">
        <v>1.0060586410000001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10.317837238999999</v>
      </c>
      <c r="AC65" s="69">
        <v>2.2643905690000001</v>
      </c>
      <c r="AD65" s="69">
        <v>0</v>
      </c>
      <c r="AE65" s="69">
        <v>0</v>
      </c>
      <c r="AF65" s="69">
        <v>261.05360000600001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0.67227580799999997</v>
      </c>
      <c r="AM65" s="69">
        <v>1.2728779889999999</v>
      </c>
      <c r="AN65" s="69">
        <v>0</v>
      </c>
      <c r="AO65" s="69">
        <v>0</v>
      </c>
      <c r="AP65" s="69">
        <v>10.276529142999999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49.896541380000002</v>
      </c>
      <c r="AW65" s="69">
        <v>39.374434397000002</v>
      </c>
      <c r="AX65" s="69">
        <v>0</v>
      </c>
      <c r="AY65" s="69">
        <v>0</v>
      </c>
      <c r="AZ65" s="69">
        <v>187.95911634500001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30.066343734</v>
      </c>
      <c r="BG65" s="69">
        <v>0.99132600000000004</v>
      </c>
      <c r="BH65" s="69">
        <v>0</v>
      </c>
      <c r="BI65" s="69">
        <v>0</v>
      </c>
      <c r="BJ65" s="69">
        <v>44.421497940000002</v>
      </c>
      <c r="BK65" s="12">
        <f>SUM(C65:BJ65)</f>
        <v>650.30284384100003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116.43439277900002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4927.4198070829998</v>
      </c>
      <c r="I66" s="15">
        <f t="shared" si="10"/>
        <v>2174.9223080689999</v>
      </c>
      <c r="J66" s="15">
        <f t="shared" si="10"/>
        <v>76.400247712000009</v>
      </c>
      <c r="K66" s="15">
        <f t="shared" si="10"/>
        <v>0</v>
      </c>
      <c r="L66" s="15">
        <f t="shared" si="10"/>
        <v>3643.011147707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2337.5117733130005</v>
      </c>
      <c r="S66" s="15">
        <f t="shared" si="10"/>
        <v>89.270188305000019</v>
      </c>
      <c r="T66" s="15">
        <f t="shared" si="10"/>
        <v>0</v>
      </c>
      <c r="U66" s="15">
        <f t="shared" si="10"/>
        <v>0</v>
      </c>
      <c r="V66" s="15">
        <f t="shared" si="10"/>
        <v>497.2162625069999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544.16147089100002</v>
      </c>
      <c r="AC66" s="15">
        <f t="shared" si="10"/>
        <v>117.83296248200001</v>
      </c>
      <c r="AD66" s="15">
        <f t="shared" si="10"/>
        <v>0</v>
      </c>
      <c r="AE66" s="15">
        <f t="shared" si="10"/>
        <v>0</v>
      </c>
      <c r="AF66" s="15">
        <f t="shared" si="10"/>
        <v>5704.4444408910003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43.411225004000016</v>
      </c>
      <c r="AM66" s="15">
        <f t="shared" si="10"/>
        <v>27.353800163000002</v>
      </c>
      <c r="AN66" s="15">
        <f t="shared" si="10"/>
        <v>0</v>
      </c>
      <c r="AO66" s="15">
        <f t="shared" si="10"/>
        <v>0</v>
      </c>
      <c r="AP66" s="15">
        <f t="shared" si="10"/>
        <v>215.62700970800003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23687.808552193001</v>
      </c>
      <c r="AW66" s="15">
        <f t="shared" si="10"/>
        <v>2303.0488310350001</v>
      </c>
      <c r="AX66" s="15">
        <f t="shared" si="10"/>
        <v>1.5634712630000001</v>
      </c>
      <c r="AY66" s="15">
        <f t="shared" si="10"/>
        <v>3.7196620999999999E-2</v>
      </c>
      <c r="AZ66" s="15">
        <f t="shared" si="10"/>
        <v>21042.910320604002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8690.0598526280028</v>
      </c>
      <c r="BG66" s="15">
        <f t="shared" si="10"/>
        <v>356.86997794399997</v>
      </c>
      <c r="BH66" s="15">
        <f t="shared" si="10"/>
        <v>0.44629857900000003</v>
      </c>
      <c r="BI66" s="15">
        <f t="shared" si="10"/>
        <v>0</v>
      </c>
      <c r="BJ66" s="15">
        <f>SUM(BJ46:BJ65)</f>
        <v>3183.5943546560002</v>
      </c>
      <c r="BK66" s="15">
        <f>SUM(BK46:BK65)</f>
        <v>79781.355892137013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126.42611965100002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5216.8386933699994</v>
      </c>
      <c r="I67" s="13">
        <f>I44+I66</f>
        <v>2174.9439104819999</v>
      </c>
      <c r="J67" s="13">
        <f>J44+J66</f>
        <v>76.400247712000009</v>
      </c>
      <c r="K67" s="13">
        <f>K44+K66</f>
        <v>0</v>
      </c>
      <c r="L67" s="27">
        <f>L44+L66</f>
        <v>3667.7424635789998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2503.8765728780004</v>
      </c>
      <c r="S67" s="13">
        <f>S44+S66</f>
        <v>89.270188305000019</v>
      </c>
      <c r="T67" s="13">
        <f>T44+T66</f>
        <v>0</v>
      </c>
      <c r="U67" s="13">
        <f>U44+U66</f>
        <v>0</v>
      </c>
      <c r="V67" s="27">
        <f>V44+V66</f>
        <v>505.13336611499989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563.63603821700008</v>
      </c>
      <c r="AC67" s="13">
        <f>AC44+AC66</f>
        <v>117.83296248200001</v>
      </c>
      <c r="AD67" s="13">
        <f>AD44+AD66</f>
        <v>0</v>
      </c>
      <c r="AE67" s="13">
        <f>AE44+AE66</f>
        <v>0</v>
      </c>
      <c r="AF67" s="27">
        <f>AF44+AF66</f>
        <v>5709.9050905720005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44.847245321000017</v>
      </c>
      <c r="AM67" s="13">
        <f>AM44+AM66</f>
        <v>27.353800163000002</v>
      </c>
      <c r="AN67" s="13">
        <f>AN44+AN66</f>
        <v>0</v>
      </c>
      <c r="AO67" s="13">
        <f>AO44+AO66</f>
        <v>0</v>
      </c>
      <c r="AP67" s="27">
        <f>AP44+AP66</f>
        <v>215.83580051400003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26217.965794978001</v>
      </c>
      <c r="AW67" s="13">
        <f>AW44+AW66</f>
        <v>2312.0919451479999</v>
      </c>
      <c r="AX67" s="13">
        <f>AX44+AX66</f>
        <v>1.5634712630000001</v>
      </c>
      <c r="AY67" s="13">
        <f>AY44+AY66</f>
        <v>3.7196620999999999E-2</v>
      </c>
      <c r="AZ67" s="28">
        <f>AZ44+AZ66</f>
        <v>21423.758204381003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9570.1914306660037</v>
      </c>
      <c r="BG67" s="13">
        <f>BG44+BG66</f>
        <v>360.22505789499996</v>
      </c>
      <c r="BH67" s="13">
        <f>BH44+BH66</f>
        <v>0.44629857900000003</v>
      </c>
      <c r="BI67" s="13">
        <f>BI44+BI66</f>
        <v>0</v>
      </c>
      <c r="BJ67" s="27">
        <f>BJ44+BJ66</f>
        <v>3280.861828611</v>
      </c>
      <c r="BK67" s="29">
        <f>BK44+BK66</f>
        <v>84207.183727503012</v>
      </c>
    </row>
    <row r="68" spans="1:63" ht="3" customHeight="1" x14ac:dyDescent="0.3">
      <c r="A68" s="10"/>
      <c r="B68" s="43"/>
      <c r="C68" s="90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91"/>
    </row>
    <row r="69" spans="1:63" s="4" customFormat="1" ht="13" x14ac:dyDescent="0.3">
      <c r="A69" s="19" t="s">
        <v>72</v>
      </c>
      <c r="B69" s="55" t="s">
        <v>73</v>
      </c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100"/>
    </row>
    <row r="70" spans="1:63" s="4" customFormat="1" ht="13" x14ac:dyDescent="0.3">
      <c r="A70" s="19" t="s">
        <v>12</v>
      </c>
      <c r="B70" s="47" t="s">
        <v>74</v>
      </c>
      <c r="C70" s="98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100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100"/>
    </row>
    <row r="74" spans="1:63" s="4" customFormat="1" ht="13" x14ac:dyDescent="0.3">
      <c r="A74" s="19" t="s">
        <v>76</v>
      </c>
      <c r="B74" s="55" t="s">
        <v>77</v>
      </c>
      <c r="C74" s="98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100"/>
    </row>
    <row r="75" spans="1:63" s="4" customFormat="1" ht="13" x14ac:dyDescent="0.3">
      <c r="A75" s="19" t="s">
        <v>12</v>
      </c>
      <c r="B75" s="47" t="s">
        <v>78</v>
      </c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100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8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100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90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91"/>
    </row>
    <row r="83" spans="1:63" ht="13" x14ac:dyDescent="0.3">
      <c r="A83" s="10" t="s">
        <v>80</v>
      </c>
      <c r="B83" s="39" t="s">
        <v>81</v>
      </c>
      <c r="C83" s="90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91"/>
    </row>
    <row r="84" spans="1:63" ht="13" x14ac:dyDescent="0.3">
      <c r="A84" s="10" t="s">
        <v>12</v>
      </c>
      <c r="B84" s="43" t="s">
        <v>82</v>
      </c>
      <c r="C84" s="90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91"/>
    </row>
    <row r="85" spans="1:63" ht="14.25" customHeight="1" x14ac:dyDescent="0.3">
      <c r="A85" s="10"/>
      <c r="B85" s="48" t="s">
        <v>83</v>
      </c>
      <c r="C85" s="11">
        <v>0</v>
      </c>
      <c r="D85" s="11">
        <v>1.1211031440000001</v>
      </c>
      <c r="E85" s="11">
        <v>0</v>
      </c>
      <c r="F85" s="11">
        <v>0</v>
      </c>
      <c r="G85" s="11">
        <v>0</v>
      </c>
      <c r="H85" s="11">
        <v>1.974725914</v>
      </c>
      <c r="I85" s="11">
        <v>0.213506634</v>
      </c>
      <c r="J85" s="11">
        <v>0</v>
      </c>
      <c r="K85" s="11">
        <v>0</v>
      </c>
      <c r="L85" s="11">
        <v>6.7592641100000002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0.85269468000000004</v>
      </c>
      <c r="S85" s="11">
        <v>0</v>
      </c>
      <c r="T85" s="11">
        <v>0</v>
      </c>
      <c r="U85" s="11">
        <v>0</v>
      </c>
      <c r="V85" s="11">
        <v>0.29887986599999999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0.23783653900000001</v>
      </c>
      <c r="AC85" s="11">
        <v>0</v>
      </c>
      <c r="AD85" s="11">
        <v>0</v>
      </c>
      <c r="AE85" s="11">
        <v>0</v>
      </c>
      <c r="AF85" s="11">
        <v>0.96505703700000001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2.6300862000000001E-2</v>
      </c>
      <c r="AM85" s="11">
        <v>0</v>
      </c>
      <c r="AN85" s="11">
        <v>0</v>
      </c>
      <c r="AO85" s="11">
        <v>0</v>
      </c>
      <c r="AP85" s="11">
        <v>1.3751067E-2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0.95809338099999997</v>
      </c>
      <c r="AW85" s="11">
        <v>0.12232765800000001</v>
      </c>
      <c r="AX85" s="11">
        <v>0</v>
      </c>
      <c r="AY85" s="11">
        <v>0</v>
      </c>
      <c r="AZ85" s="11">
        <v>0.38581768900000002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0.344809533</v>
      </c>
      <c r="BG85" s="11">
        <v>0</v>
      </c>
      <c r="BH85" s="11">
        <v>0</v>
      </c>
      <c r="BI85" s="11">
        <v>0</v>
      </c>
      <c r="BJ85" s="11">
        <v>0.128000276</v>
      </c>
      <c r="BK85" s="12">
        <f>SUM(C85:BJ85)</f>
        <v>14.402168389999996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0.56235359699999998</v>
      </c>
      <c r="E86" s="11">
        <v>0</v>
      </c>
      <c r="F86" s="11">
        <v>0</v>
      </c>
      <c r="G86" s="11">
        <v>0</v>
      </c>
      <c r="H86" s="11">
        <v>1.6968250739999999</v>
      </c>
      <c r="I86" s="11">
        <v>0.107457039</v>
      </c>
      <c r="J86" s="11">
        <v>0</v>
      </c>
      <c r="K86" s="11">
        <v>0</v>
      </c>
      <c r="L86" s="11">
        <v>0.80218973000000005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0.84267078100000004</v>
      </c>
      <c r="S86" s="11">
        <v>0</v>
      </c>
      <c r="T86" s="11">
        <v>0</v>
      </c>
      <c r="U86" s="11">
        <v>0</v>
      </c>
      <c r="V86" s="11">
        <v>4.8556753000000001E-2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3.090133668</v>
      </c>
      <c r="AC86" s="11">
        <v>8.1142950000000005E-3</v>
      </c>
      <c r="AD86" s="11">
        <v>0</v>
      </c>
      <c r="AE86" s="11">
        <v>0</v>
      </c>
      <c r="AF86" s="11">
        <v>31.202430476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0.31263138400000001</v>
      </c>
      <c r="AM86" s="11">
        <v>0</v>
      </c>
      <c r="AN86" s="11">
        <v>0</v>
      </c>
      <c r="AO86" s="11">
        <v>0</v>
      </c>
      <c r="AP86" s="11">
        <v>2.0826826519999999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3.919501833</v>
      </c>
      <c r="AW86" s="11">
        <v>3.8249260129999998</v>
      </c>
      <c r="AX86" s="11">
        <v>0</v>
      </c>
      <c r="AY86" s="11">
        <v>0</v>
      </c>
      <c r="AZ86" s="11">
        <v>6.9333621729999999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1.0404283169999999</v>
      </c>
      <c r="BG86" s="11">
        <v>0.25145187299999999</v>
      </c>
      <c r="BH86" s="11">
        <v>0</v>
      </c>
      <c r="BI86" s="11">
        <v>0</v>
      </c>
      <c r="BJ86" s="11">
        <v>0.95083890999999998</v>
      </c>
      <c r="BK86" s="12">
        <f>SUM(C86:BJ86)</f>
        <v>57.676554568</v>
      </c>
    </row>
    <row r="87" spans="1:63" ht="13" x14ac:dyDescent="0.3">
      <c r="A87" s="10"/>
      <c r="B87" s="57" t="s">
        <v>85</v>
      </c>
      <c r="C87" s="11">
        <v>0</v>
      </c>
      <c r="D87" s="11">
        <v>0.56235516600000002</v>
      </c>
      <c r="E87" s="11">
        <v>0</v>
      </c>
      <c r="F87" s="11">
        <v>0</v>
      </c>
      <c r="G87" s="11">
        <v>0</v>
      </c>
      <c r="H87" s="11">
        <v>5.6180449030000004</v>
      </c>
      <c r="I87" s="11">
        <v>3.1893722640000002</v>
      </c>
      <c r="J87" s="11">
        <v>0</v>
      </c>
      <c r="K87" s="11">
        <v>0</v>
      </c>
      <c r="L87" s="11">
        <v>46.646894799000002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2.439928906</v>
      </c>
      <c r="S87" s="11">
        <v>0</v>
      </c>
      <c r="T87" s="11">
        <v>0</v>
      </c>
      <c r="U87" s="11">
        <v>0</v>
      </c>
      <c r="V87" s="11">
        <v>1.3335867610000001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0.75350853299999998</v>
      </c>
      <c r="AC87" s="11">
        <v>0.19707106699999999</v>
      </c>
      <c r="AD87" s="11">
        <v>0</v>
      </c>
      <c r="AE87" s="11">
        <v>0</v>
      </c>
      <c r="AF87" s="11">
        <v>1.6367826649999999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2.318274E-2</v>
      </c>
      <c r="AM87" s="11">
        <v>0</v>
      </c>
      <c r="AN87" s="11">
        <v>0</v>
      </c>
      <c r="AO87" s="11">
        <v>0</v>
      </c>
      <c r="AP87" s="11">
        <v>5.2452180000000003E-3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5.6095334509999999</v>
      </c>
      <c r="AW87" s="11">
        <v>0.867996667</v>
      </c>
      <c r="AX87" s="11">
        <v>0</v>
      </c>
      <c r="AY87" s="11">
        <v>0</v>
      </c>
      <c r="AZ87" s="11">
        <v>11.125168607000001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1.024498318</v>
      </c>
      <c r="BG87" s="11">
        <v>4.3101599999999999E-4</v>
      </c>
      <c r="BH87" s="11">
        <v>0</v>
      </c>
      <c r="BI87" s="11">
        <v>0</v>
      </c>
      <c r="BJ87" s="11">
        <v>0.57167128300000003</v>
      </c>
      <c r="BK87" s="12">
        <f>SUM(C87:BJ87)</f>
        <v>81.605272364000001</v>
      </c>
    </row>
    <row r="88" spans="1:63" ht="13" x14ac:dyDescent="0.3">
      <c r="A88" s="10"/>
      <c r="B88" s="57" t="s">
        <v>86</v>
      </c>
      <c r="C88" s="11">
        <v>0</v>
      </c>
      <c r="D88" s="11">
        <v>0.258930359</v>
      </c>
      <c r="E88" s="11">
        <v>0</v>
      </c>
      <c r="F88" s="11">
        <v>0</v>
      </c>
      <c r="G88" s="11">
        <v>0</v>
      </c>
      <c r="H88" s="11">
        <v>1.977433263</v>
      </c>
      <c r="I88" s="11">
        <v>7.4498289140000002</v>
      </c>
      <c r="J88" s="11">
        <v>0</v>
      </c>
      <c r="K88" s="11">
        <v>0</v>
      </c>
      <c r="L88" s="11">
        <v>25.356355216000001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0.85268339299999996</v>
      </c>
      <c r="S88" s="11">
        <v>0</v>
      </c>
      <c r="T88" s="11">
        <v>0</v>
      </c>
      <c r="U88" s="11">
        <v>0</v>
      </c>
      <c r="V88" s="11">
        <v>0.17295560500000001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0.41915037599999999</v>
      </c>
      <c r="AC88" s="11">
        <v>1.0979137999999999E-2</v>
      </c>
      <c r="AD88" s="11">
        <v>0</v>
      </c>
      <c r="AE88" s="11">
        <v>0</v>
      </c>
      <c r="AF88" s="11">
        <v>0.18369529400000001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2.2397440000000001E-3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5.2437978379999999</v>
      </c>
      <c r="AW88" s="11">
        <v>4.7512272600000003</v>
      </c>
      <c r="AX88" s="11">
        <v>0</v>
      </c>
      <c r="AY88" s="11">
        <v>0</v>
      </c>
      <c r="AZ88" s="11">
        <v>8.9109106619999991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1.765876489</v>
      </c>
      <c r="BG88" s="11">
        <v>9.8571081000000005E-2</v>
      </c>
      <c r="BH88" s="11">
        <v>0</v>
      </c>
      <c r="BI88" s="11">
        <v>0</v>
      </c>
      <c r="BJ88" s="11">
        <v>0.27821732900000001</v>
      </c>
      <c r="BK88" s="12">
        <f>SUM(C88:BJ88)</f>
        <v>57.732851961000009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2.5047422660000001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11.267029154000001</v>
      </c>
      <c r="I89" s="13">
        <f t="shared" si="15"/>
        <v>10.960164851</v>
      </c>
      <c r="J89" s="13">
        <f t="shared" si="15"/>
        <v>0</v>
      </c>
      <c r="K89" s="13">
        <f t="shared" si="15"/>
        <v>0</v>
      </c>
      <c r="L89" s="14">
        <f t="shared" si="15"/>
        <v>79.564703855000005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4.9879777599999997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1.8539789850000001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4.5006291159999998</v>
      </c>
      <c r="AC89" s="13">
        <f t="shared" si="15"/>
        <v>0.21616449999999998</v>
      </c>
      <c r="AD89" s="13">
        <f t="shared" si="15"/>
        <v>0</v>
      </c>
      <c r="AE89" s="13">
        <f t="shared" si="15"/>
        <v>0</v>
      </c>
      <c r="AF89" s="14">
        <f t="shared" si="15"/>
        <v>33.987965471999999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0.36435472999999996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2.101678937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15.730926502999999</v>
      </c>
      <c r="AW89" s="13">
        <f t="shared" si="15"/>
        <v>9.5664775980000005</v>
      </c>
      <c r="AX89" s="13">
        <f t="shared" si="15"/>
        <v>0</v>
      </c>
      <c r="AY89" s="13">
        <f t="shared" si="15"/>
        <v>0</v>
      </c>
      <c r="AZ89" s="14">
        <f t="shared" si="15"/>
        <v>27.355259131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4.1756126570000003</v>
      </c>
      <c r="BG89" s="13">
        <f t="shared" si="15"/>
        <v>0.35045397</v>
      </c>
      <c r="BH89" s="13">
        <f t="shared" si="15"/>
        <v>0</v>
      </c>
      <c r="BI89" s="13">
        <f t="shared" si="15"/>
        <v>0</v>
      </c>
      <c r="BJ89" s="14">
        <f>SUM(BJ85:BJ88)</f>
        <v>1.9287277979999999</v>
      </c>
      <c r="BK89" s="14">
        <f>SUM(BK85:BK88)</f>
        <v>211.41684728299998</v>
      </c>
    </row>
    <row r="90" spans="1:63" ht="4.5" customHeight="1" x14ac:dyDescent="0.3">
      <c r="A90" s="10"/>
      <c r="B90" s="58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3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807.92264882999996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5372.8008831769994</v>
      </c>
      <c r="I91" s="13">
        <f t="shared" si="16"/>
        <v>36859.338241298996</v>
      </c>
      <c r="J91" s="13">
        <f t="shared" si="16"/>
        <v>3667.0655724130002</v>
      </c>
      <c r="K91" s="13">
        <f t="shared" si="16"/>
        <v>0</v>
      </c>
      <c r="L91" s="13">
        <f t="shared" si="16"/>
        <v>6523.0084684659996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2560.6748775160004</v>
      </c>
      <c r="S91" s="13">
        <f t="shared" si="16"/>
        <v>1415.5966857859999</v>
      </c>
      <c r="T91" s="13">
        <f t="shared" si="16"/>
        <v>39.648087795000002</v>
      </c>
      <c r="U91" s="13">
        <f t="shared" si="16"/>
        <v>0</v>
      </c>
      <c r="V91" s="13">
        <f t="shared" si="16"/>
        <v>701.12898690299994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587.60799922800015</v>
      </c>
      <c r="AC91" s="13">
        <f t="shared" si="16"/>
        <v>217.38474077799998</v>
      </c>
      <c r="AD91" s="13">
        <f t="shared" si="16"/>
        <v>0</v>
      </c>
      <c r="AE91" s="13">
        <f t="shared" si="16"/>
        <v>0</v>
      </c>
      <c r="AF91" s="13">
        <f t="shared" si="16"/>
        <v>7142.3498735880003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46.462642848000016</v>
      </c>
      <c r="AM91" s="13">
        <f t="shared" si="16"/>
        <v>27.665494829000004</v>
      </c>
      <c r="AN91" s="13">
        <f t="shared" si="16"/>
        <v>0</v>
      </c>
      <c r="AO91" s="13">
        <f t="shared" si="16"/>
        <v>0</v>
      </c>
      <c r="AP91" s="13">
        <f t="shared" si="16"/>
        <v>256.48115512800001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26496.238670413004</v>
      </c>
      <c r="AW91" s="13">
        <f t="shared" si="16"/>
        <v>5863.0988087589994</v>
      </c>
      <c r="AX91" s="13">
        <f t="shared" si="16"/>
        <v>9.4848302970000002</v>
      </c>
      <c r="AY91" s="13">
        <f t="shared" si="16"/>
        <v>3.7196620999999999E-2</v>
      </c>
      <c r="AZ91" s="24">
        <f t="shared" si="16"/>
        <v>24673.514019238002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9659.0366819030041</v>
      </c>
      <c r="BG91" s="13">
        <f t="shared" si="16"/>
        <v>484.65965266299997</v>
      </c>
      <c r="BH91" s="13">
        <f t="shared" si="16"/>
        <v>21.420341838000002</v>
      </c>
      <c r="BI91" s="13">
        <f t="shared" si="16"/>
        <v>0</v>
      </c>
      <c r="BJ91" s="13">
        <f t="shared" si="16"/>
        <v>3500.2852950330002</v>
      </c>
      <c r="BK91" s="13">
        <f>BK38+BK67+BK72+BK81+BK89</f>
        <v>136932.911855349</v>
      </c>
    </row>
    <row r="92" spans="1:63" ht="4.5" customHeight="1" x14ac:dyDescent="0.3">
      <c r="A92" s="10"/>
      <c r="B92" s="38"/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5">
      <c r="A93" s="10" t="s">
        <v>88</v>
      </c>
      <c r="B93" s="59" t="s">
        <v>89</v>
      </c>
      <c r="C93" s="75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7"/>
    </row>
    <row r="94" spans="1:63" ht="14.25" customHeight="1" x14ac:dyDescent="0.3">
      <c r="A94" s="10"/>
      <c r="B94" s="60" t="s">
        <v>137</v>
      </c>
      <c r="C94" s="11">
        <v>0</v>
      </c>
      <c r="D94" s="11">
        <v>0.98713090100000001</v>
      </c>
      <c r="E94" s="11">
        <v>0</v>
      </c>
      <c r="F94" s="11">
        <v>0</v>
      </c>
      <c r="G94" s="11">
        <v>0</v>
      </c>
      <c r="H94" s="11">
        <v>0.282600289</v>
      </c>
      <c r="I94" s="11">
        <v>203.35403217499999</v>
      </c>
      <c r="J94" s="11">
        <v>0</v>
      </c>
      <c r="K94" s="11">
        <v>0</v>
      </c>
      <c r="L94" s="11">
        <v>44.435332750000001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7.7411299000000003E-2</v>
      </c>
      <c r="S94" s="11">
        <v>17.246948447000001</v>
      </c>
      <c r="T94" s="11">
        <v>0</v>
      </c>
      <c r="U94" s="11">
        <v>0</v>
      </c>
      <c r="V94" s="11">
        <v>0.14293681999999999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0.57968672799999998</v>
      </c>
      <c r="AC94" s="11">
        <v>11.139499639</v>
      </c>
      <c r="AD94" s="11">
        <v>0</v>
      </c>
      <c r="AE94" s="11">
        <v>0</v>
      </c>
      <c r="AF94" s="11">
        <v>91.850737569000003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7.3709347999999994E-2</v>
      </c>
      <c r="AM94" s="11">
        <v>0</v>
      </c>
      <c r="AN94" s="11">
        <v>0</v>
      </c>
      <c r="AO94" s="11">
        <v>0</v>
      </c>
      <c r="AP94" s="11">
        <v>1.571053231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0.80263142200000004</v>
      </c>
      <c r="AW94" s="11">
        <v>17.650996537000001</v>
      </c>
      <c r="AX94" s="11">
        <v>0</v>
      </c>
      <c r="AY94" s="11">
        <v>0</v>
      </c>
      <c r="AZ94" s="11">
        <v>45.640226843999997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0.37142965900000002</v>
      </c>
      <c r="BG94" s="11">
        <v>2.3642623779999998</v>
      </c>
      <c r="BH94" s="11">
        <v>8.1875323999999999E-2</v>
      </c>
      <c r="BI94" s="11">
        <v>0</v>
      </c>
      <c r="BJ94" s="11">
        <v>5.3417975279999999</v>
      </c>
      <c r="BK94" s="12">
        <f>SUM(C94:BJ94)</f>
        <v>443.994298888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1.582444685</v>
      </c>
      <c r="E95" s="11">
        <v>0</v>
      </c>
      <c r="F95" s="11">
        <v>0</v>
      </c>
      <c r="G95" s="11">
        <v>0</v>
      </c>
      <c r="H95" s="11">
        <v>0.52877987599999998</v>
      </c>
      <c r="I95" s="11">
        <v>5.3718799999999997E-4</v>
      </c>
      <c r="J95" s="11">
        <v>0</v>
      </c>
      <c r="K95" s="11">
        <v>0</v>
      </c>
      <c r="L95" s="11">
        <v>0.53578141999999995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0.201494907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1.65791647</v>
      </c>
      <c r="AC95" s="11">
        <v>0</v>
      </c>
      <c r="AD95" s="11">
        <v>0</v>
      </c>
      <c r="AE95" s="11">
        <v>0</v>
      </c>
      <c r="AF95" s="11">
        <v>24.475850813000001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0.59665052100000004</v>
      </c>
      <c r="AM95" s="11">
        <v>0</v>
      </c>
      <c r="AN95" s="11">
        <v>0</v>
      </c>
      <c r="AO95" s="11">
        <v>0</v>
      </c>
      <c r="AP95" s="11">
        <v>1.1336443789999999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1.5149731790000001</v>
      </c>
      <c r="AW95" s="11">
        <v>1.580877176</v>
      </c>
      <c r="AX95" s="11">
        <v>0</v>
      </c>
      <c r="AY95" s="11">
        <v>0</v>
      </c>
      <c r="AZ95" s="11">
        <v>4.532983754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0.26468281999999999</v>
      </c>
      <c r="BG95" s="11">
        <v>0</v>
      </c>
      <c r="BH95" s="11">
        <v>0</v>
      </c>
      <c r="BI95" s="11">
        <v>0</v>
      </c>
      <c r="BJ95" s="11">
        <v>2.6647577230000001</v>
      </c>
      <c r="BK95" s="12">
        <f>SUM(C95:BJ95)</f>
        <v>41.271374911000002</v>
      </c>
    </row>
    <row r="96" spans="1:63" ht="13" x14ac:dyDescent="0.3">
      <c r="A96" s="10"/>
      <c r="B96" s="61" t="s">
        <v>139</v>
      </c>
      <c r="C96" s="11">
        <v>0</v>
      </c>
      <c r="D96" s="11">
        <v>1.545018534</v>
      </c>
      <c r="E96" s="11">
        <v>0</v>
      </c>
      <c r="F96" s="11">
        <v>0</v>
      </c>
      <c r="G96" s="11">
        <v>0</v>
      </c>
      <c r="H96" s="11">
        <v>0.23300921399999999</v>
      </c>
      <c r="I96" s="11">
        <v>0</v>
      </c>
      <c r="J96" s="11">
        <v>0</v>
      </c>
      <c r="K96" s="11">
        <v>0</v>
      </c>
      <c r="L96" s="11">
        <v>0.82602069499999997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0.140523596</v>
      </c>
      <c r="S96" s="11">
        <v>0</v>
      </c>
      <c r="T96" s="11">
        <v>0</v>
      </c>
      <c r="U96" s="11">
        <v>0</v>
      </c>
      <c r="V96" s="11">
        <v>5.5368259999999999E-3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1.0507786480000001</v>
      </c>
      <c r="AC96" s="11">
        <v>0.475122088</v>
      </c>
      <c r="AD96" s="11">
        <v>0</v>
      </c>
      <c r="AE96" s="11">
        <v>0</v>
      </c>
      <c r="AF96" s="11">
        <v>42.748844544000001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8.9107147999999997E-2</v>
      </c>
      <c r="AM96" s="11">
        <v>0</v>
      </c>
      <c r="AN96" s="11">
        <v>0</v>
      </c>
      <c r="AO96" s="11">
        <v>0</v>
      </c>
      <c r="AP96" s="11">
        <v>0.92888081600000005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1.5957760160000001</v>
      </c>
      <c r="AW96" s="11">
        <v>0.50252609100000001</v>
      </c>
      <c r="AX96" s="11">
        <v>0</v>
      </c>
      <c r="AY96" s="11">
        <v>0</v>
      </c>
      <c r="AZ96" s="11">
        <v>8.6311716159999996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0.161426192</v>
      </c>
      <c r="BG96" s="11">
        <v>0.87486164300000002</v>
      </c>
      <c r="BH96" s="11">
        <v>0</v>
      </c>
      <c r="BI96" s="11">
        <v>0</v>
      </c>
      <c r="BJ96" s="11">
        <v>0.57538212499999997</v>
      </c>
      <c r="BK96" s="12">
        <f>SUM(C96:BJ96)</f>
        <v>60.383985792000004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4.1145941199999996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1.0443893790000001</v>
      </c>
      <c r="I97" s="33">
        <f t="shared" si="17"/>
        <v>203.354569363</v>
      </c>
      <c r="J97" s="33">
        <f t="shared" si="17"/>
        <v>0</v>
      </c>
      <c r="K97" s="33">
        <f t="shared" si="17"/>
        <v>0</v>
      </c>
      <c r="L97" s="34">
        <f t="shared" si="17"/>
        <v>45.797134864999997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0.41942980200000002</v>
      </c>
      <c r="S97" s="33">
        <f t="shared" si="17"/>
        <v>17.246948447000001</v>
      </c>
      <c r="T97" s="33">
        <f t="shared" si="17"/>
        <v>0</v>
      </c>
      <c r="U97" s="33">
        <f t="shared" si="17"/>
        <v>0</v>
      </c>
      <c r="V97" s="34">
        <f t="shared" si="17"/>
        <v>0.14847364599999999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3.2883818460000001</v>
      </c>
      <c r="AC97" s="33">
        <f t="shared" si="17"/>
        <v>11.614621726999999</v>
      </c>
      <c r="AD97" s="33">
        <f t="shared" si="17"/>
        <v>0</v>
      </c>
      <c r="AE97" s="33">
        <f t="shared" si="17"/>
        <v>0</v>
      </c>
      <c r="AF97" s="34">
        <f t="shared" si="17"/>
        <v>159.07543292600002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0.75946701699999997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3.6335784260000001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3.9133806170000005</v>
      </c>
      <c r="AW97" s="33">
        <f t="shared" si="17"/>
        <v>19.734399804000002</v>
      </c>
      <c r="AX97" s="33">
        <f t="shared" si="17"/>
        <v>0</v>
      </c>
      <c r="AY97" s="33">
        <f t="shared" si="17"/>
        <v>0</v>
      </c>
      <c r="AZ97" s="36">
        <f t="shared" si="17"/>
        <v>58.804382214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0.79753867099999998</v>
      </c>
      <c r="BG97" s="33">
        <f t="shared" si="17"/>
        <v>3.2391240209999999</v>
      </c>
      <c r="BH97" s="33">
        <f t="shared" si="17"/>
        <v>8.1875323999999999E-2</v>
      </c>
      <c r="BI97" s="33">
        <f t="shared" si="17"/>
        <v>0</v>
      </c>
      <c r="BJ97" s="34">
        <f>SUM(BJ94:BJ96)</f>
        <v>8.5819373759999991</v>
      </c>
      <c r="BK97" s="37">
        <f>SUM(BK94:BK96)</f>
        <v>545.64965959100005</v>
      </c>
    </row>
    <row r="98" spans="1:63" ht="13" x14ac:dyDescent="0.3">
      <c r="A98" s="10"/>
      <c r="B98" s="38"/>
      <c r="C98" s="7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7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activeCell="D14" sqref="D14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90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4.3318769999999996E-3</v>
      </c>
      <c r="D4" s="73">
        <v>3.0565287999999999E-2</v>
      </c>
      <c r="E4" s="73">
        <v>5.5170211629999999</v>
      </c>
      <c r="F4" s="73">
        <v>0</v>
      </c>
      <c r="G4" s="73">
        <v>0</v>
      </c>
      <c r="H4" s="73">
        <v>0</v>
      </c>
      <c r="I4" s="73">
        <v>0</v>
      </c>
      <c r="J4" s="73">
        <v>0</v>
      </c>
    </row>
    <row r="5" spans="1:10" ht="16.5" customHeight="1" x14ac:dyDescent="0.35">
      <c r="A5" s="66">
        <v>2</v>
      </c>
      <c r="B5" s="68" t="s">
        <v>99</v>
      </c>
      <c r="C5" s="74">
        <v>240.58691825</v>
      </c>
      <c r="D5" s="73">
        <v>94.360771533000005</v>
      </c>
      <c r="E5" s="73">
        <v>1636.730336721</v>
      </c>
      <c r="F5" s="73">
        <v>0</v>
      </c>
      <c r="G5" s="73">
        <v>2.5261194480000002</v>
      </c>
      <c r="H5" s="73">
        <v>0</v>
      </c>
      <c r="I5" s="73">
        <v>0</v>
      </c>
      <c r="J5" s="73">
        <v>2.2161045939999999</v>
      </c>
    </row>
    <row r="6" spans="1:10" ht="16.5" customHeight="1" x14ac:dyDescent="0.35">
      <c r="A6" s="66">
        <v>3</v>
      </c>
      <c r="B6" s="67" t="s">
        <v>100</v>
      </c>
      <c r="C6" s="72">
        <v>2.4329205E-2</v>
      </c>
      <c r="D6" s="73">
        <v>3.0342188999999999E-2</v>
      </c>
      <c r="E6" s="73">
        <v>23.143614080999999</v>
      </c>
      <c r="F6" s="73">
        <v>0</v>
      </c>
      <c r="G6" s="73">
        <v>7.1954139999999998E-3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6">
        <v>4</v>
      </c>
      <c r="B7" s="68" t="s">
        <v>101</v>
      </c>
      <c r="C7" s="74">
        <v>3.8653764879999999</v>
      </c>
      <c r="D7" s="73">
        <v>16.144607676</v>
      </c>
      <c r="E7" s="73">
        <v>251.000058642</v>
      </c>
      <c r="F7" s="73">
        <v>0</v>
      </c>
      <c r="G7" s="73">
        <v>0.50269845300000005</v>
      </c>
      <c r="H7" s="73">
        <v>0</v>
      </c>
      <c r="I7" s="73">
        <v>0</v>
      </c>
      <c r="J7" s="73">
        <v>6.4410685999999995E-2</v>
      </c>
    </row>
    <row r="8" spans="1:10" ht="16.5" customHeight="1" x14ac:dyDescent="0.35">
      <c r="A8" s="66">
        <v>5</v>
      </c>
      <c r="B8" s="68" t="s">
        <v>102</v>
      </c>
      <c r="C8" s="74">
        <v>13.473979622</v>
      </c>
      <c r="D8" s="73">
        <v>21.210680918000001</v>
      </c>
      <c r="E8" s="73">
        <v>740.55070423699999</v>
      </c>
      <c r="F8" s="73">
        <v>0</v>
      </c>
      <c r="G8" s="73">
        <v>0.84291248399999996</v>
      </c>
      <c r="H8" s="73">
        <v>0</v>
      </c>
      <c r="I8" s="73">
        <v>0</v>
      </c>
      <c r="J8" s="73">
        <v>4.720201715</v>
      </c>
    </row>
    <row r="9" spans="1:10" ht="16.5" customHeight="1" x14ac:dyDescent="0.35">
      <c r="A9" s="66">
        <v>6</v>
      </c>
      <c r="B9" s="68" t="s">
        <v>103</v>
      </c>
      <c r="C9" s="74">
        <v>4.6041444990000002</v>
      </c>
      <c r="D9" s="73">
        <v>22.088273723</v>
      </c>
      <c r="E9" s="73">
        <v>377.94191770899999</v>
      </c>
      <c r="F9" s="73">
        <v>0</v>
      </c>
      <c r="G9" s="73">
        <v>0.260674142</v>
      </c>
      <c r="H9" s="73">
        <v>0</v>
      </c>
      <c r="I9" s="73">
        <v>0</v>
      </c>
      <c r="J9" s="73">
        <v>0.216905389</v>
      </c>
    </row>
    <row r="10" spans="1:10" ht="16.5" customHeight="1" x14ac:dyDescent="0.35">
      <c r="A10" s="66">
        <v>7</v>
      </c>
      <c r="B10" s="68" t="s">
        <v>104</v>
      </c>
      <c r="C10" s="74">
        <v>2.006173027</v>
      </c>
      <c r="D10" s="73">
        <v>51.780175761000002</v>
      </c>
      <c r="E10" s="73">
        <v>392.27758741700001</v>
      </c>
      <c r="F10" s="73">
        <v>0</v>
      </c>
      <c r="G10" s="73">
        <v>0.33766873200000003</v>
      </c>
      <c r="H10" s="73">
        <v>0</v>
      </c>
      <c r="I10" s="73">
        <v>0</v>
      </c>
      <c r="J10" s="73">
        <v>0.52768194999999996</v>
      </c>
    </row>
    <row r="11" spans="1:10" ht="16.5" customHeight="1" x14ac:dyDescent="0.35">
      <c r="A11" s="66">
        <v>8</v>
      </c>
      <c r="B11" s="67" t="s">
        <v>105</v>
      </c>
      <c r="C11" s="72">
        <v>0.42700312600000001</v>
      </c>
      <c r="D11" s="73">
        <v>0.18182264000000001</v>
      </c>
      <c r="E11" s="73">
        <v>28.110835522999999</v>
      </c>
      <c r="F11" s="73">
        <v>0</v>
      </c>
      <c r="G11" s="73">
        <v>0.10989355200000001</v>
      </c>
      <c r="H11" s="73">
        <v>0</v>
      </c>
      <c r="I11" s="73">
        <v>0</v>
      </c>
      <c r="J11" s="73">
        <v>0</v>
      </c>
    </row>
    <row r="12" spans="1:10" ht="16.5" customHeight="1" x14ac:dyDescent="0.35">
      <c r="A12" s="66">
        <v>9</v>
      </c>
      <c r="B12" s="67" t="s">
        <v>106</v>
      </c>
      <c r="C12" s="72">
        <v>2.2041761999999999E-2</v>
      </c>
      <c r="D12" s="73">
        <v>0.22310886799999999</v>
      </c>
      <c r="E12" s="73">
        <v>12.842802730000001</v>
      </c>
      <c r="F12" s="73">
        <v>0</v>
      </c>
      <c r="G12" s="73">
        <v>1.1504349000000001E-2</v>
      </c>
      <c r="H12" s="73">
        <v>0</v>
      </c>
      <c r="I12" s="73">
        <v>0</v>
      </c>
      <c r="J12" s="73">
        <v>0</v>
      </c>
    </row>
    <row r="13" spans="1:10" ht="16.5" customHeight="1" x14ac:dyDescent="0.35">
      <c r="A13" s="66">
        <v>10</v>
      </c>
      <c r="B13" s="68" t="s">
        <v>107</v>
      </c>
      <c r="C13" s="74">
        <v>49.101523755000002</v>
      </c>
      <c r="D13" s="73">
        <v>39.191501719999998</v>
      </c>
      <c r="E13" s="73">
        <v>524.31364904500003</v>
      </c>
      <c r="F13" s="73">
        <v>0</v>
      </c>
      <c r="G13" s="73">
        <v>0.88889997799999998</v>
      </c>
      <c r="H13" s="73">
        <v>0</v>
      </c>
      <c r="I13" s="73">
        <v>0</v>
      </c>
      <c r="J13" s="73">
        <v>0.366709495</v>
      </c>
    </row>
    <row r="14" spans="1:10" ht="16.5" customHeight="1" x14ac:dyDescent="0.35">
      <c r="A14" s="66">
        <v>11</v>
      </c>
      <c r="B14" s="68" t="s">
        <v>108</v>
      </c>
      <c r="C14" s="74">
        <v>1210.1471588500001</v>
      </c>
      <c r="D14" s="73">
        <v>961.21194381400005</v>
      </c>
      <c r="E14" s="73">
        <v>8026.5821487410003</v>
      </c>
      <c r="F14" s="73">
        <v>0</v>
      </c>
      <c r="G14" s="73">
        <v>4.2457023459999998</v>
      </c>
      <c r="H14" s="73">
        <v>0</v>
      </c>
      <c r="I14" s="73">
        <v>0</v>
      </c>
      <c r="J14" s="73">
        <v>7.5499113080000004</v>
      </c>
    </row>
    <row r="15" spans="1:10" ht="16.5" customHeight="1" x14ac:dyDescent="0.35">
      <c r="A15" s="66">
        <v>12</v>
      </c>
      <c r="B15" s="68" t="s">
        <v>109</v>
      </c>
      <c r="C15" s="74">
        <v>1255.5639524410001</v>
      </c>
      <c r="D15" s="73">
        <v>986.58418883499996</v>
      </c>
      <c r="E15" s="73">
        <v>2910.7479078269998</v>
      </c>
      <c r="F15" s="73">
        <v>0</v>
      </c>
      <c r="G15" s="73">
        <v>14.461232194999999</v>
      </c>
      <c r="H15" s="73">
        <v>0</v>
      </c>
      <c r="I15" s="73">
        <v>0</v>
      </c>
      <c r="J15" s="73">
        <v>11.670930028000001</v>
      </c>
    </row>
    <row r="16" spans="1:10" ht="16.5" customHeight="1" x14ac:dyDescent="0.35">
      <c r="A16" s="66">
        <v>13</v>
      </c>
      <c r="B16" s="68" t="s">
        <v>110</v>
      </c>
      <c r="C16" s="74">
        <v>1.146261942</v>
      </c>
      <c r="D16" s="73">
        <v>11.013223957999999</v>
      </c>
      <c r="E16" s="73">
        <v>184.223087521</v>
      </c>
      <c r="F16" s="73">
        <v>0</v>
      </c>
      <c r="G16" s="73">
        <v>0.11505157000000001</v>
      </c>
      <c r="H16" s="73">
        <v>0</v>
      </c>
      <c r="I16" s="73">
        <v>0</v>
      </c>
      <c r="J16" s="73">
        <v>5.1131695999999997E-2</v>
      </c>
    </row>
    <row r="17" spans="1:10" ht="16.5" customHeight="1" x14ac:dyDescent="0.35">
      <c r="A17" s="66">
        <v>14</v>
      </c>
      <c r="B17" s="68" t="s">
        <v>111</v>
      </c>
      <c r="C17" s="74">
        <v>0.34012811500000001</v>
      </c>
      <c r="D17" s="73">
        <v>1.3137105090000001</v>
      </c>
      <c r="E17" s="73">
        <v>74.794183767000007</v>
      </c>
      <c r="F17" s="73">
        <v>0</v>
      </c>
      <c r="G17" s="73">
        <v>2.5425558000000001E-2</v>
      </c>
      <c r="H17" s="73">
        <v>0</v>
      </c>
      <c r="I17" s="73">
        <v>0</v>
      </c>
      <c r="J17" s="73">
        <v>2.7216810000000001E-3</v>
      </c>
    </row>
    <row r="18" spans="1:10" ht="16.5" customHeight="1" x14ac:dyDescent="0.35">
      <c r="A18" s="66">
        <v>15</v>
      </c>
      <c r="B18" s="68" t="s">
        <v>112</v>
      </c>
      <c r="C18" s="74">
        <v>36.821855147000001</v>
      </c>
      <c r="D18" s="73">
        <v>43.325652943999998</v>
      </c>
      <c r="E18" s="73">
        <v>831.78436879799995</v>
      </c>
      <c r="F18" s="73">
        <v>0</v>
      </c>
      <c r="G18" s="73">
        <v>0.40207648699999998</v>
      </c>
      <c r="H18" s="73">
        <v>0</v>
      </c>
      <c r="I18" s="73">
        <v>0</v>
      </c>
      <c r="J18" s="73">
        <v>2.5809312000000001E-2</v>
      </c>
    </row>
    <row r="19" spans="1:10" ht="16.5" customHeight="1" x14ac:dyDescent="0.35">
      <c r="A19" s="66">
        <v>16</v>
      </c>
      <c r="B19" s="68" t="s">
        <v>113</v>
      </c>
      <c r="C19" s="74">
        <v>3216.9437227819999</v>
      </c>
      <c r="D19" s="73">
        <v>1786.0655698640001</v>
      </c>
      <c r="E19" s="73">
        <v>6402.7645838669996</v>
      </c>
      <c r="F19" s="73">
        <v>0</v>
      </c>
      <c r="G19" s="73">
        <v>13.704864594</v>
      </c>
      <c r="H19" s="73">
        <v>0</v>
      </c>
      <c r="I19" s="73">
        <v>0</v>
      </c>
      <c r="J19" s="73">
        <v>110.213233355</v>
      </c>
    </row>
    <row r="20" spans="1:10" ht="16.5" customHeight="1" x14ac:dyDescent="0.35">
      <c r="A20" s="66">
        <v>17</v>
      </c>
      <c r="B20" s="68" t="s">
        <v>114</v>
      </c>
      <c r="C20" s="74">
        <v>224.19132981800001</v>
      </c>
      <c r="D20" s="73">
        <v>76.438228695999996</v>
      </c>
      <c r="E20" s="73">
        <v>1376.5817137490001</v>
      </c>
      <c r="F20" s="73">
        <v>0</v>
      </c>
      <c r="G20" s="73">
        <v>4.2857024060000004</v>
      </c>
      <c r="H20" s="73">
        <v>0</v>
      </c>
      <c r="I20" s="73">
        <v>0</v>
      </c>
      <c r="J20" s="73">
        <v>7.1143430600000004</v>
      </c>
    </row>
    <row r="21" spans="1:10" ht="16.5" customHeight="1" x14ac:dyDescent="0.35">
      <c r="A21" s="66">
        <v>18</v>
      </c>
      <c r="B21" s="68" t="s">
        <v>140</v>
      </c>
      <c r="C21" s="74">
        <v>3.2091770000000001E-3</v>
      </c>
      <c r="D21" s="73">
        <v>3.2647891999999998E-2</v>
      </c>
      <c r="E21" s="73">
        <v>0.26505931800000004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6">
        <v>19</v>
      </c>
      <c r="B22" s="67" t="s">
        <v>115</v>
      </c>
      <c r="C22" s="72">
        <v>0</v>
      </c>
      <c r="D22" s="73">
        <v>0</v>
      </c>
      <c r="E22" s="73">
        <v>0.29820919000000001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6">
        <v>20</v>
      </c>
      <c r="B23" s="68" t="s">
        <v>116</v>
      </c>
      <c r="C23" s="74">
        <v>317.67179537200002</v>
      </c>
      <c r="D23" s="73">
        <v>197.15366593600001</v>
      </c>
      <c r="E23" s="73">
        <v>1692.935672607</v>
      </c>
      <c r="F23" s="73">
        <v>0</v>
      </c>
      <c r="G23" s="73">
        <v>1.073420021</v>
      </c>
      <c r="H23" s="73">
        <v>0</v>
      </c>
      <c r="I23" s="73">
        <v>0</v>
      </c>
      <c r="J23" s="73">
        <v>7.1706898819999996</v>
      </c>
    </row>
    <row r="24" spans="1:10" ht="16.5" customHeight="1" x14ac:dyDescent="0.35">
      <c r="A24" s="66">
        <v>21</v>
      </c>
      <c r="B24" s="68" t="s">
        <v>117</v>
      </c>
      <c r="C24" s="74">
        <v>17170.086351959999</v>
      </c>
      <c r="D24" s="73">
        <v>9693.9968468509996</v>
      </c>
      <c r="E24" s="73">
        <v>27698.654041073001</v>
      </c>
      <c r="F24" s="73">
        <v>0</v>
      </c>
      <c r="G24" s="73">
        <v>99.714451323999995</v>
      </c>
      <c r="H24" s="73">
        <v>0</v>
      </c>
      <c r="I24" s="73">
        <v>0</v>
      </c>
      <c r="J24" s="73">
        <v>242.13944082699999</v>
      </c>
    </row>
    <row r="25" spans="1:10" ht="16.5" customHeight="1" x14ac:dyDescent="0.35">
      <c r="A25" s="66">
        <v>22</v>
      </c>
      <c r="B25" s="67" t="s">
        <v>118</v>
      </c>
      <c r="C25" s="72">
        <v>1.1480880000000001E-2</v>
      </c>
      <c r="D25" s="73">
        <v>8.2569408999999996E-2</v>
      </c>
      <c r="E25" s="73">
        <v>10.996126222999999</v>
      </c>
      <c r="F25" s="73">
        <v>0</v>
      </c>
      <c r="G25" s="73">
        <v>1.2065407E-2</v>
      </c>
      <c r="H25" s="73">
        <v>0</v>
      </c>
      <c r="I25" s="73">
        <v>0</v>
      </c>
      <c r="J25" s="73">
        <v>0</v>
      </c>
    </row>
    <row r="26" spans="1:10" ht="16.5" customHeight="1" x14ac:dyDescent="0.35">
      <c r="A26" s="66">
        <v>23</v>
      </c>
      <c r="B26" s="68" t="s">
        <v>119</v>
      </c>
      <c r="C26" s="74">
        <v>8.9846859000000001E-2</v>
      </c>
      <c r="D26" s="73">
        <v>0.27178060100000001</v>
      </c>
      <c r="E26" s="73">
        <v>30.214295232000001</v>
      </c>
      <c r="F26" s="73">
        <v>0</v>
      </c>
      <c r="G26" s="73">
        <v>1.386044E-2</v>
      </c>
      <c r="H26" s="73">
        <v>0</v>
      </c>
      <c r="I26" s="73">
        <v>0</v>
      </c>
      <c r="J26" s="73">
        <v>0</v>
      </c>
    </row>
    <row r="27" spans="1:10" ht="16.5" customHeight="1" x14ac:dyDescent="0.35">
      <c r="A27" s="66">
        <v>24</v>
      </c>
      <c r="B27" s="67" t="s">
        <v>120</v>
      </c>
      <c r="C27" s="72">
        <v>0.44215943600000002</v>
      </c>
      <c r="D27" s="73">
        <v>1.0489481E-2</v>
      </c>
      <c r="E27" s="73">
        <v>2.9384287019999999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</row>
    <row r="28" spans="1:10" ht="16.5" customHeight="1" x14ac:dyDescent="0.35">
      <c r="A28" s="66">
        <v>25</v>
      </c>
      <c r="B28" s="67" t="s">
        <v>121</v>
      </c>
      <c r="C28" s="72">
        <v>1.5168133500000001</v>
      </c>
      <c r="D28" s="73">
        <v>1.5556161239999999</v>
      </c>
      <c r="E28" s="73">
        <v>40.545520873000001</v>
      </c>
      <c r="F28" s="73">
        <v>0</v>
      </c>
      <c r="G28" s="73">
        <v>1.1765149999999999E-3</v>
      </c>
      <c r="H28" s="73">
        <v>0</v>
      </c>
      <c r="I28" s="73">
        <v>0</v>
      </c>
      <c r="J28" s="73">
        <v>0.40042806199999997</v>
      </c>
    </row>
    <row r="29" spans="1:10" ht="16.5" customHeight="1" x14ac:dyDescent="0.35">
      <c r="A29" s="66">
        <v>26</v>
      </c>
      <c r="B29" s="68" t="s">
        <v>122</v>
      </c>
      <c r="C29" s="74">
        <v>2889.0511831630001</v>
      </c>
      <c r="D29" s="73">
        <v>4476.3587550829998</v>
      </c>
      <c r="E29" s="73">
        <v>6930.0392087560003</v>
      </c>
      <c r="F29" s="73">
        <v>0</v>
      </c>
      <c r="G29" s="73">
        <v>27.858101979000001</v>
      </c>
      <c r="H29" s="73">
        <v>0</v>
      </c>
      <c r="I29" s="73">
        <v>0</v>
      </c>
      <c r="J29" s="73">
        <v>45.347280089000002</v>
      </c>
    </row>
    <row r="30" spans="1:10" ht="16.5" customHeight="1" x14ac:dyDescent="0.35">
      <c r="A30" s="66">
        <v>27</v>
      </c>
      <c r="B30" s="68" t="s">
        <v>123</v>
      </c>
      <c r="C30" s="74">
        <v>21.511471958000001</v>
      </c>
      <c r="D30" s="73">
        <v>86.174103552999995</v>
      </c>
      <c r="E30" s="73">
        <v>541.28901590099997</v>
      </c>
      <c r="F30" s="73">
        <v>0</v>
      </c>
      <c r="G30" s="73">
        <v>0.28151891899999998</v>
      </c>
      <c r="H30" s="73">
        <v>0</v>
      </c>
      <c r="I30" s="73">
        <v>0</v>
      </c>
      <c r="J30" s="73">
        <v>0.92573470499999999</v>
      </c>
    </row>
    <row r="31" spans="1:10" ht="16.5" customHeight="1" x14ac:dyDescent="0.35">
      <c r="A31" s="66">
        <v>28</v>
      </c>
      <c r="B31" s="68" t="s">
        <v>52</v>
      </c>
      <c r="C31" s="74">
        <v>109.25135338300001</v>
      </c>
      <c r="D31" s="73">
        <v>529.03438587899996</v>
      </c>
      <c r="E31" s="73">
        <v>5947.5285400969997</v>
      </c>
      <c r="F31" s="73">
        <v>0</v>
      </c>
      <c r="G31" s="73">
        <v>14.163630025</v>
      </c>
      <c r="H31" s="73">
        <v>0</v>
      </c>
      <c r="I31" s="73">
        <v>0</v>
      </c>
      <c r="J31" s="73">
        <v>23.085432683000001</v>
      </c>
    </row>
    <row r="32" spans="1:10" ht="16.5" customHeight="1" x14ac:dyDescent="0.35">
      <c r="A32" s="66">
        <v>29</v>
      </c>
      <c r="B32" s="68" t="s">
        <v>124</v>
      </c>
      <c r="C32" s="74">
        <v>6.3661281040000004</v>
      </c>
      <c r="D32" s="73">
        <v>3.4799211900000002</v>
      </c>
      <c r="E32" s="73">
        <v>45.722103021999999</v>
      </c>
      <c r="F32" s="73">
        <v>0</v>
      </c>
      <c r="G32" s="73">
        <v>0.202102794</v>
      </c>
      <c r="H32" s="73">
        <v>0</v>
      </c>
      <c r="I32" s="73">
        <v>0</v>
      </c>
      <c r="J32" s="73">
        <v>7.3313800000000004E-4</v>
      </c>
    </row>
    <row r="33" spans="1:10" ht="16.5" customHeight="1" x14ac:dyDescent="0.35">
      <c r="A33" s="66">
        <v>30</v>
      </c>
      <c r="B33" s="68" t="s">
        <v>125</v>
      </c>
      <c r="C33" s="74">
        <v>10.017281671999999</v>
      </c>
      <c r="D33" s="73">
        <v>56.597158331999999</v>
      </c>
      <c r="E33" s="73">
        <v>1373.7780618229999</v>
      </c>
      <c r="F33" s="73">
        <v>0</v>
      </c>
      <c r="G33" s="73">
        <v>1.217625798</v>
      </c>
      <c r="H33" s="73">
        <v>0</v>
      </c>
      <c r="I33" s="73">
        <v>0</v>
      </c>
      <c r="J33" s="73">
        <v>1.503277301</v>
      </c>
    </row>
    <row r="34" spans="1:10" ht="16.5" customHeight="1" x14ac:dyDescent="0.35">
      <c r="A34" s="66">
        <v>31</v>
      </c>
      <c r="B34" s="68" t="s">
        <v>126</v>
      </c>
      <c r="C34" s="74">
        <v>14.382568897000001</v>
      </c>
      <c r="D34" s="73">
        <v>68.304737556999996</v>
      </c>
      <c r="E34" s="73">
        <v>1811.3247935310001</v>
      </c>
      <c r="F34" s="73">
        <v>0</v>
      </c>
      <c r="G34" s="73">
        <v>1.1526549189999999</v>
      </c>
      <c r="H34" s="73">
        <v>0</v>
      </c>
      <c r="I34" s="73">
        <v>0</v>
      </c>
      <c r="J34" s="73">
        <v>1.700242754</v>
      </c>
    </row>
    <row r="35" spans="1:10" ht="16.5" customHeight="1" x14ac:dyDescent="0.35">
      <c r="A35" s="66">
        <v>32</v>
      </c>
      <c r="B35" s="67" t="s">
        <v>127</v>
      </c>
      <c r="C35" s="72">
        <v>0.26047165500000002</v>
      </c>
      <c r="D35" s="73">
        <v>25.948420109000001</v>
      </c>
      <c r="E35" s="73">
        <v>41.601498309999997</v>
      </c>
      <c r="F35" s="73">
        <v>0</v>
      </c>
      <c r="G35" s="73">
        <v>1.191578E-3</v>
      </c>
      <c r="H35" s="73">
        <v>0</v>
      </c>
      <c r="I35" s="73">
        <v>0</v>
      </c>
      <c r="J35" s="73">
        <v>0</v>
      </c>
    </row>
    <row r="36" spans="1:10" ht="16.5" customHeight="1" x14ac:dyDescent="0.35">
      <c r="A36" s="66">
        <v>33</v>
      </c>
      <c r="B36" s="68" t="s">
        <v>128</v>
      </c>
      <c r="C36" s="74">
        <v>2148.66587841</v>
      </c>
      <c r="D36" s="73">
        <v>1990.57427325</v>
      </c>
      <c r="E36" s="73">
        <v>4003.1555063149999</v>
      </c>
      <c r="F36" s="73">
        <v>0</v>
      </c>
      <c r="G36" s="73">
        <v>8.695245624</v>
      </c>
      <c r="H36" s="73">
        <v>0</v>
      </c>
      <c r="I36" s="73">
        <v>0</v>
      </c>
      <c r="J36" s="73">
        <v>40.286818703000002</v>
      </c>
    </row>
    <row r="37" spans="1:10" ht="16.5" customHeight="1" x14ac:dyDescent="0.35">
      <c r="A37" s="66">
        <v>34</v>
      </c>
      <c r="B37" s="68" t="s">
        <v>129</v>
      </c>
      <c r="C37" s="74">
        <v>313.96947180199999</v>
      </c>
      <c r="D37" s="73">
        <v>299.16524673399999</v>
      </c>
      <c r="E37" s="73">
        <v>1494.588855173</v>
      </c>
      <c r="F37" s="73">
        <v>0</v>
      </c>
      <c r="G37" s="73">
        <v>2.9931552789999998</v>
      </c>
      <c r="H37" s="73">
        <v>0</v>
      </c>
      <c r="I37" s="73">
        <v>0</v>
      </c>
      <c r="J37" s="73">
        <v>1.8867239790000001</v>
      </c>
    </row>
    <row r="38" spans="1:10" ht="16.5" customHeight="1" x14ac:dyDescent="0.35">
      <c r="A38" s="66">
        <v>35</v>
      </c>
      <c r="B38" s="68" t="s">
        <v>130</v>
      </c>
      <c r="C38" s="74">
        <v>0.19451827799999999</v>
      </c>
      <c r="D38" s="73">
        <v>0.276166788</v>
      </c>
      <c r="E38" s="73">
        <v>11.777393961</v>
      </c>
      <c r="F38" s="73">
        <v>0</v>
      </c>
      <c r="G38" s="73">
        <v>1.6652780999999998E-2</v>
      </c>
      <c r="H38" s="73">
        <v>0</v>
      </c>
      <c r="I38" s="73">
        <v>0</v>
      </c>
      <c r="J38" s="73">
        <v>0</v>
      </c>
    </row>
    <row r="39" spans="1:10" ht="16.5" customHeight="1" x14ac:dyDescent="0.35">
      <c r="A39" s="66">
        <v>36</v>
      </c>
      <c r="B39" s="68" t="s">
        <v>131</v>
      </c>
      <c r="C39" s="74">
        <v>101.538821631</v>
      </c>
      <c r="D39" s="73">
        <v>364.23660541200002</v>
      </c>
      <c r="E39" s="73">
        <v>4328.5401174839999</v>
      </c>
      <c r="F39" s="73">
        <v>0</v>
      </c>
      <c r="G39" s="73">
        <v>3.1266630160000002</v>
      </c>
      <c r="H39" s="73">
        <v>0</v>
      </c>
      <c r="I39" s="73">
        <v>0</v>
      </c>
      <c r="J39" s="73">
        <v>9.3816232060000004</v>
      </c>
    </row>
    <row r="40" spans="1:10" ht="16.5" customHeight="1" x14ac:dyDescent="0.35">
      <c r="A40" s="66">
        <v>37</v>
      </c>
      <c r="B40" s="68" t="s">
        <v>132</v>
      </c>
      <c r="C40" s="74">
        <v>2.4507826029999999</v>
      </c>
      <c r="D40" s="73">
        <v>21.556285365000001</v>
      </c>
      <c r="E40" s="73">
        <v>391.455326614</v>
      </c>
      <c r="F40" s="73">
        <v>0</v>
      </c>
      <c r="G40" s="73">
        <v>0.80206023199999998</v>
      </c>
      <c r="H40" s="73">
        <v>0</v>
      </c>
      <c r="I40" s="73">
        <v>0</v>
      </c>
      <c r="J40" s="73">
        <v>17.197530912000001</v>
      </c>
    </row>
    <row r="41" spans="1:10" ht="16.5" customHeight="1" x14ac:dyDescent="0.35">
      <c r="A41" s="66">
        <v>38</v>
      </c>
      <c r="B41" s="68" t="s">
        <v>133</v>
      </c>
      <c r="C41" s="74">
        <v>324.73983663799999</v>
      </c>
      <c r="D41" s="73">
        <v>896.81558014699999</v>
      </c>
      <c r="E41" s="73">
        <v>4009.62943176</v>
      </c>
      <c r="F41" s="73">
        <v>0</v>
      </c>
      <c r="G41" s="73">
        <v>7.3636489239999996</v>
      </c>
      <c r="H41" s="73">
        <v>0</v>
      </c>
      <c r="I41" s="73">
        <v>0</v>
      </c>
      <c r="J41" s="73">
        <v>9.8836090809999995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2025-07-08T04:48:42Z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