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T:\Central Team\Regulatory Reporting - From Feb 2020\Monthly Reports\AAUM Upload - March 24 Circular\2025\Jan 2025\AAUM report\"/>
    </mc:Choice>
  </mc:AlternateContent>
  <xr:revisionPtr revIDLastSave="0" documentId="13_ncr:1_{A91D89F4-ED1B-49FA-96E4-614181ADC07E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Anex A1 Frmt for AUM disclosure" sheetId="1" r:id="rId1"/>
    <sheet name="Anex A2 Frmt AUM State UT wi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96" i="1" l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K95" i="1"/>
  <c r="BK94" i="1"/>
  <c r="BK93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K87" i="1"/>
  <c r="BK86" i="1"/>
  <c r="BK85" i="1"/>
  <c r="BK84" i="1"/>
  <c r="BK88" i="1" s="1"/>
  <c r="BI80" i="1"/>
  <c r="BH80" i="1"/>
  <c r="BG80" i="1"/>
  <c r="BA80" i="1"/>
  <c r="AZ80" i="1"/>
  <c r="AY80" i="1"/>
  <c r="AS80" i="1"/>
  <c r="AR80" i="1"/>
  <c r="AQ80" i="1"/>
  <c r="AK80" i="1"/>
  <c r="AJ80" i="1"/>
  <c r="AI80" i="1"/>
  <c r="AC80" i="1"/>
  <c r="AB80" i="1"/>
  <c r="AA80" i="1"/>
  <c r="U80" i="1"/>
  <c r="T80" i="1"/>
  <c r="S80" i="1"/>
  <c r="M80" i="1"/>
  <c r="L80" i="1"/>
  <c r="K80" i="1"/>
  <c r="E80" i="1"/>
  <c r="D80" i="1"/>
  <c r="C80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K78" i="1"/>
  <c r="BK79" i="1" s="1"/>
  <c r="BK76" i="1"/>
  <c r="BK80" i="1" s="1"/>
  <c r="BJ76" i="1"/>
  <c r="BJ80" i="1" s="1"/>
  <c r="BI76" i="1"/>
  <c r="BH76" i="1"/>
  <c r="BG76" i="1"/>
  <c r="BF76" i="1"/>
  <c r="BF80" i="1" s="1"/>
  <c r="BE76" i="1"/>
  <c r="BE80" i="1" s="1"/>
  <c r="BD76" i="1"/>
  <c r="BD80" i="1" s="1"/>
  <c r="BC76" i="1"/>
  <c r="BC80" i="1" s="1"/>
  <c r="BB76" i="1"/>
  <c r="BB80" i="1" s="1"/>
  <c r="BA76" i="1"/>
  <c r="AZ76" i="1"/>
  <c r="AY76" i="1"/>
  <c r="AX76" i="1"/>
  <c r="AX80" i="1" s="1"/>
  <c r="AW76" i="1"/>
  <c r="AW80" i="1" s="1"/>
  <c r="AV76" i="1"/>
  <c r="AV80" i="1" s="1"/>
  <c r="AU76" i="1"/>
  <c r="AU80" i="1" s="1"/>
  <c r="AT76" i="1"/>
  <c r="AT80" i="1" s="1"/>
  <c r="AS76" i="1"/>
  <c r="AR76" i="1"/>
  <c r="AQ76" i="1"/>
  <c r="AP76" i="1"/>
  <c r="AP80" i="1" s="1"/>
  <c r="AO76" i="1"/>
  <c r="AO80" i="1" s="1"/>
  <c r="AN76" i="1"/>
  <c r="AN80" i="1" s="1"/>
  <c r="AM76" i="1"/>
  <c r="AM80" i="1" s="1"/>
  <c r="AL76" i="1"/>
  <c r="AL80" i="1" s="1"/>
  <c r="AK76" i="1"/>
  <c r="AJ76" i="1"/>
  <c r="AI76" i="1"/>
  <c r="AH76" i="1"/>
  <c r="AH80" i="1" s="1"/>
  <c r="AG76" i="1"/>
  <c r="AG80" i="1" s="1"/>
  <c r="AF76" i="1"/>
  <c r="AF80" i="1" s="1"/>
  <c r="AE76" i="1"/>
  <c r="AE80" i="1" s="1"/>
  <c r="AD76" i="1"/>
  <c r="AD80" i="1" s="1"/>
  <c r="AC76" i="1"/>
  <c r="AB76" i="1"/>
  <c r="AA76" i="1"/>
  <c r="Z76" i="1"/>
  <c r="Z80" i="1" s="1"/>
  <c r="Y76" i="1"/>
  <c r="Y80" i="1" s="1"/>
  <c r="X76" i="1"/>
  <c r="X80" i="1" s="1"/>
  <c r="W76" i="1"/>
  <c r="W80" i="1" s="1"/>
  <c r="V76" i="1"/>
  <c r="V80" i="1" s="1"/>
  <c r="U76" i="1"/>
  <c r="T76" i="1"/>
  <c r="S76" i="1"/>
  <c r="R76" i="1"/>
  <c r="R80" i="1" s="1"/>
  <c r="Q76" i="1"/>
  <c r="Q80" i="1" s="1"/>
  <c r="P76" i="1"/>
  <c r="P80" i="1" s="1"/>
  <c r="O76" i="1"/>
  <c r="O80" i="1" s="1"/>
  <c r="N76" i="1"/>
  <c r="N80" i="1" s="1"/>
  <c r="M76" i="1"/>
  <c r="L76" i="1"/>
  <c r="K76" i="1"/>
  <c r="J76" i="1"/>
  <c r="J80" i="1" s="1"/>
  <c r="I76" i="1"/>
  <c r="I80" i="1" s="1"/>
  <c r="H76" i="1"/>
  <c r="H80" i="1" s="1"/>
  <c r="G76" i="1"/>
  <c r="G80" i="1" s="1"/>
  <c r="F76" i="1"/>
  <c r="F80" i="1" s="1"/>
  <c r="E76" i="1"/>
  <c r="D76" i="1"/>
  <c r="C76" i="1"/>
  <c r="BK75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K70" i="1"/>
  <c r="BK71" i="1" s="1"/>
  <c r="BH66" i="1"/>
  <c r="BG66" i="1"/>
  <c r="BF66" i="1"/>
  <c r="AZ66" i="1"/>
  <c r="AY66" i="1"/>
  <c r="AX66" i="1"/>
  <c r="AR66" i="1"/>
  <c r="AQ66" i="1"/>
  <c r="AP66" i="1"/>
  <c r="AJ66" i="1"/>
  <c r="AI66" i="1"/>
  <c r="AH66" i="1"/>
  <c r="AB66" i="1"/>
  <c r="AA66" i="1"/>
  <c r="Z66" i="1"/>
  <c r="T66" i="1"/>
  <c r="S66" i="1"/>
  <c r="R66" i="1"/>
  <c r="L66" i="1"/>
  <c r="K66" i="1"/>
  <c r="J66" i="1"/>
  <c r="D66" i="1"/>
  <c r="C66" i="1"/>
  <c r="BJ65" i="1"/>
  <c r="BI65" i="1"/>
  <c r="BH65" i="1"/>
  <c r="BG65" i="1"/>
  <c r="BF65" i="1"/>
  <c r="BE65" i="1"/>
  <c r="BD65" i="1"/>
  <c r="BC65" i="1"/>
  <c r="BB65" i="1"/>
  <c r="BA65" i="1"/>
  <c r="BA66" i="1" s="1"/>
  <c r="AZ65" i="1"/>
  <c r="AY65" i="1"/>
  <c r="AX65" i="1"/>
  <c r="AW65" i="1"/>
  <c r="AV65" i="1"/>
  <c r="AV66" i="1" s="1"/>
  <c r="AU65" i="1"/>
  <c r="AT65" i="1"/>
  <c r="AS65" i="1"/>
  <c r="AR65" i="1"/>
  <c r="AQ65" i="1"/>
  <c r="AP65" i="1"/>
  <c r="AO65" i="1"/>
  <c r="AN65" i="1"/>
  <c r="AM65" i="1"/>
  <c r="AL65" i="1"/>
  <c r="AL66" i="1" s="1"/>
  <c r="AK65" i="1"/>
  <c r="AJ65" i="1"/>
  <c r="AI65" i="1"/>
  <c r="AH65" i="1"/>
  <c r="AG65" i="1"/>
  <c r="AG66" i="1" s="1"/>
  <c r="AF65" i="1"/>
  <c r="AE65" i="1"/>
  <c r="AD65" i="1"/>
  <c r="AC65" i="1"/>
  <c r="AB65" i="1"/>
  <c r="AA65" i="1"/>
  <c r="Z65" i="1"/>
  <c r="Y65" i="1"/>
  <c r="X65" i="1"/>
  <c r="W65" i="1"/>
  <c r="W66" i="1" s="1"/>
  <c r="V65" i="1"/>
  <c r="U65" i="1"/>
  <c r="T65" i="1"/>
  <c r="S65" i="1"/>
  <c r="R65" i="1"/>
  <c r="Q65" i="1"/>
  <c r="P65" i="1"/>
  <c r="O65" i="1"/>
  <c r="N65" i="1"/>
  <c r="M65" i="1"/>
  <c r="M66" i="1" s="1"/>
  <c r="L65" i="1"/>
  <c r="K65" i="1"/>
  <c r="J65" i="1"/>
  <c r="I65" i="1"/>
  <c r="H65" i="1"/>
  <c r="H66" i="1" s="1"/>
  <c r="G65" i="1"/>
  <c r="F65" i="1"/>
  <c r="E65" i="1"/>
  <c r="D65" i="1"/>
  <c r="C65" i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65" i="1" s="1"/>
  <c r="BK46" i="1"/>
  <c r="BJ44" i="1"/>
  <c r="BJ66" i="1" s="1"/>
  <c r="BI44" i="1"/>
  <c r="BI66" i="1" s="1"/>
  <c r="BH44" i="1"/>
  <c r="BG44" i="1"/>
  <c r="BF44" i="1"/>
  <c r="BE44" i="1"/>
  <c r="BE66" i="1" s="1"/>
  <c r="BD44" i="1"/>
  <c r="BD66" i="1" s="1"/>
  <c r="BC44" i="1"/>
  <c r="BC66" i="1" s="1"/>
  <c r="BB44" i="1"/>
  <c r="BB66" i="1" s="1"/>
  <c r="BA44" i="1"/>
  <c r="AZ44" i="1"/>
  <c r="AY44" i="1"/>
  <c r="AX44" i="1"/>
  <c r="AW44" i="1"/>
  <c r="AW66" i="1" s="1"/>
  <c r="AV44" i="1"/>
  <c r="AU44" i="1"/>
  <c r="AU66" i="1" s="1"/>
  <c r="AT44" i="1"/>
  <c r="AT66" i="1" s="1"/>
  <c r="AS44" i="1"/>
  <c r="AS66" i="1" s="1"/>
  <c r="AR44" i="1"/>
  <c r="AQ44" i="1"/>
  <c r="AP44" i="1"/>
  <c r="AO44" i="1"/>
  <c r="AO66" i="1" s="1"/>
  <c r="AN44" i="1"/>
  <c r="AN66" i="1" s="1"/>
  <c r="AM44" i="1"/>
  <c r="AM66" i="1" s="1"/>
  <c r="AL44" i="1"/>
  <c r="AK44" i="1"/>
  <c r="AK66" i="1" s="1"/>
  <c r="AJ44" i="1"/>
  <c r="AI44" i="1"/>
  <c r="AH44" i="1"/>
  <c r="AG44" i="1"/>
  <c r="AF44" i="1"/>
  <c r="AF66" i="1" s="1"/>
  <c r="AE44" i="1"/>
  <c r="AE66" i="1" s="1"/>
  <c r="AD44" i="1"/>
  <c r="AD66" i="1" s="1"/>
  <c r="AC44" i="1"/>
  <c r="AC66" i="1" s="1"/>
  <c r="AB44" i="1"/>
  <c r="AA44" i="1"/>
  <c r="Z44" i="1"/>
  <c r="Y44" i="1"/>
  <c r="Y66" i="1" s="1"/>
  <c r="X44" i="1"/>
  <c r="X66" i="1" s="1"/>
  <c r="W44" i="1"/>
  <c r="V44" i="1"/>
  <c r="V66" i="1" s="1"/>
  <c r="U44" i="1"/>
  <c r="U66" i="1" s="1"/>
  <c r="T44" i="1"/>
  <c r="S44" i="1"/>
  <c r="R44" i="1"/>
  <c r="Q44" i="1"/>
  <c r="Q66" i="1" s="1"/>
  <c r="P44" i="1"/>
  <c r="P66" i="1" s="1"/>
  <c r="O44" i="1"/>
  <c r="O66" i="1" s="1"/>
  <c r="N44" i="1"/>
  <c r="N66" i="1" s="1"/>
  <c r="M44" i="1"/>
  <c r="L44" i="1"/>
  <c r="K44" i="1"/>
  <c r="J44" i="1"/>
  <c r="I44" i="1"/>
  <c r="I66" i="1" s="1"/>
  <c r="H44" i="1"/>
  <c r="G44" i="1"/>
  <c r="G66" i="1" s="1"/>
  <c r="F44" i="1"/>
  <c r="F66" i="1" s="1"/>
  <c r="E44" i="1"/>
  <c r="E66" i="1" s="1"/>
  <c r="D44" i="1"/>
  <c r="C44" i="1"/>
  <c r="BK43" i="1"/>
  <c r="BK42" i="1"/>
  <c r="BK44" i="1" s="1"/>
  <c r="BJ37" i="1"/>
  <c r="BI37" i="1"/>
  <c r="BI38" i="1" s="1"/>
  <c r="BH37" i="1"/>
  <c r="BH38" i="1" s="1"/>
  <c r="BH90" i="1" s="1"/>
  <c r="BG37" i="1"/>
  <c r="BG38" i="1" s="1"/>
  <c r="BG90" i="1" s="1"/>
  <c r="BF37" i="1"/>
  <c r="BF38" i="1" s="1"/>
  <c r="BF90" i="1" s="1"/>
  <c r="BE37" i="1"/>
  <c r="BD37" i="1"/>
  <c r="BC37" i="1"/>
  <c r="BB37" i="1"/>
  <c r="BA37" i="1"/>
  <c r="BA38" i="1" s="1"/>
  <c r="BA90" i="1" s="1"/>
  <c r="AZ37" i="1"/>
  <c r="AZ38" i="1" s="1"/>
  <c r="AZ90" i="1" s="1"/>
  <c r="AY37" i="1"/>
  <c r="AY38" i="1" s="1"/>
  <c r="AY90" i="1" s="1"/>
  <c r="AX37" i="1"/>
  <c r="AX38" i="1" s="1"/>
  <c r="AX90" i="1" s="1"/>
  <c r="AW37" i="1"/>
  <c r="AV37" i="1"/>
  <c r="AU37" i="1"/>
  <c r="AT37" i="1"/>
  <c r="AS37" i="1"/>
  <c r="AS38" i="1" s="1"/>
  <c r="AR37" i="1"/>
  <c r="AR38" i="1" s="1"/>
  <c r="AR90" i="1" s="1"/>
  <c r="AQ37" i="1"/>
  <c r="AQ38" i="1" s="1"/>
  <c r="AQ90" i="1" s="1"/>
  <c r="AP37" i="1"/>
  <c r="AP38" i="1" s="1"/>
  <c r="AP90" i="1" s="1"/>
  <c r="AO37" i="1"/>
  <c r="AN37" i="1"/>
  <c r="AM37" i="1"/>
  <c r="AL37" i="1"/>
  <c r="AK37" i="1"/>
  <c r="AK38" i="1" s="1"/>
  <c r="AJ37" i="1"/>
  <c r="AJ38" i="1" s="1"/>
  <c r="AJ90" i="1" s="1"/>
  <c r="AI37" i="1"/>
  <c r="AI38" i="1" s="1"/>
  <c r="AI90" i="1" s="1"/>
  <c r="AH37" i="1"/>
  <c r="AH38" i="1" s="1"/>
  <c r="AH90" i="1" s="1"/>
  <c r="AG37" i="1"/>
  <c r="AF37" i="1"/>
  <c r="AE37" i="1"/>
  <c r="AD37" i="1"/>
  <c r="AC37" i="1"/>
  <c r="AC38" i="1" s="1"/>
  <c r="AB37" i="1"/>
  <c r="AB38" i="1" s="1"/>
  <c r="AB90" i="1" s="1"/>
  <c r="AA37" i="1"/>
  <c r="AA38" i="1" s="1"/>
  <c r="AA90" i="1" s="1"/>
  <c r="Z37" i="1"/>
  <c r="Z38" i="1" s="1"/>
  <c r="Z90" i="1" s="1"/>
  <c r="Y37" i="1"/>
  <c r="X37" i="1"/>
  <c r="W37" i="1"/>
  <c r="V37" i="1"/>
  <c r="U37" i="1"/>
  <c r="U38" i="1" s="1"/>
  <c r="T37" i="1"/>
  <c r="T38" i="1" s="1"/>
  <c r="T90" i="1" s="1"/>
  <c r="S37" i="1"/>
  <c r="S38" i="1" s="1"/>
  <c r="S90" i="1" s="1"/>
  <c r="R37" i="1"/>
  <c r="R38" i="1" s="1"/>
  <c r="R90" i="1" s="1"/>
  <c r="Q37" i="1"/>
  <c r="Q38" i="1" s="1"/>
  <c r="Q90" i="1" s="1"/>
  <c r="P37" i="1"/>
  <c r="O37" i="1"/>
  <c r="N37" i="1"/>
  <c r="M37" i="1"/>
  <c r="M38" i="1" s="1"/>
  <c r="M90" i="1" s="1"/>
  <c r="L37" i="1"/>
  <c r="L38" i="1" s="1"/>
  <c r="L90" i="1" s="1"/>
  <c r="K37" i="1"/>
  <c r="K38" i="1" s="1"/>
  <c r="K90" i="1" s="1"/>
  <c r="J37" i="1"/>
  <c r="J38" i="1" s="1"/>
  <c r="J90" i="1" s="1"/>
  <c r="I37" i="1"/>
  <c r="H37" i="1"/>
  <c r="G37" i="1"/>
  <c r="F37" i="1"/>
  <c r="E37" i="1"/>
  <c r="E38" i="1" s="1"/>
  <c r="D37" i="1"/>
  <c r="D38" i="1" s="1"/>
  <c r="D90" i="1" s="1"/>
  <c r="C37" i="1"/>
  <c r="C38" i="1" s="1"/>
  <c r="C90" i="1" s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37" i="1" s="1"/>
  <c r="BK23" i="1"/>
  <c r="BJ23" i="1"/>
  <c r="BJ38" i="1" s="1"/>
  <c r="BI23" i="1"/>
  <c r="BH23" i="1"/>
  <c r="BG23" i="1"/>
  <c r="BF23" i="1"/>
  <c r="BE23" i="1"/>
  <c r="BE38" i="1" s="1"/>
  <c r="BE90" i="1" s="1"/>
  <c r="BD23" i="1"/>
  <c r="BC23" i="1"/>
  <c r="BB23" i="1"/>
  <c r="BB38" i="1" s="1"/>
  <c r="BA23" i="1"/>
  <c r="AZ23" i="1"/>
  <c r="AY23" i="1"/>
  <c r="AX23" i="1"/>
  <c r="AW23" i="1"/>
  <c r="AW38" i="1" s="1"/>
  <c r="AW90" i="1" s="1"/>
  <c r="AV23" i="1"/>
  <c r="AU23" i="1"/>
  <c r="AT23" i="1"/>
  <c r="AT38" i="1" s="1"/>
  <c r="AS23" i="1"/>
  <c r="AR23" i="1"/>
  <c r="AQ23" i="1"/>
  <c r="AP23" i="1"/>
  <c r="AO23" i="1"/>
  <c r="AO38" i="1" s="1"/>
  <c r="AO90" i="1" s="1"/>
  <c r="AN23" i="1"/>
  <c r="AM23" i="1"/>
  <c r="AL23" i="1"/>
  <c r="AL38" i="1" s="1"/>
  <c r="AK23" i="1"/>
  <c r="AJ23" i="1"/>
  <c r="AI23" i="1"/>
  <c r="AH23" i="1"/>
  <c r="AG23" i="1"/>
  <c r="AG38" i="1" s="1"/>
  <c r="AG90" i="1" s="1"/>
  <c r="AF23" i="1"/>
  <c r="AE23" i="1"/>
  <c r="AD23" i="1"/>
  <c r="AD38" i="1" s="1"/>
  <c r="AC23" i="1"/>
  <c r="AB23" i="1"/>
  <c r="AA23" i="1"/>
  <c r="Z23" i="1"/>
  <c r="Y23" i="1"/>
  <c r="Y38" i="1" s="1"/>
  <c r="Y90" i="1" s="1"/>
  <c r="X23" i="1"/>
  <c r="W23" i="1"/>
  <c r="V23" i="1"/>
  <c r="V38" i="1" s="1"/>
  <c r="U23" i="1"/>
  <c r="T23" i="1"/>
  <c r="S23" i="1"/>
  <c r="R23" i="1"/>
  <c r="Q23" i="1"/>
  <c r="P23" i="1"/>
  <c r="O23" i="1"/>
  <c r="N23" i="1"/>
  <c r="N38" i="1" s="1"/>
  <c r="M23" i="1"/>
  <c r="L23" i="1"/>
  <c r="K23" i="1"/>
  <c r="J23" i="1"/>
  <c r="I23" i="1"/>
  <c r="I38" i="1" s="1"/>
  <c r="I90" i="1" s="1"/>
  <c r="H23" i="1"/>
  <c r="G23" i="1"/>
  <c r="F23" i="1"/>
  <c r="F38" i="1" s="1"/>
  <c r="E23" i="1"/>
  <c r="D23" i="1"/>
  <c r="C23" i="1"/>
  <c r="BK22" i="1"/>
  <c r="BJ20" i="1"/>
  <c r="BI20" i="1"/>
  <c r="BH20" i="1"/>
  <c r="BG20" i="1"/>
  <c r="BF20" i="1"/>
  <c r="BE20" i="1"/>
  <c r="BD20" i="1"/>
  <c r="BC20" i="1"/>
  <c r="BC38" i="1" s="1"/>
  <c r="BB20" i="1"/>
  <c r="BA20" i="1"/>
  <c r="AZ20" i="1"/>
  <c r="AY20" i="1"/>
  <c r="AX20" i="1"/>
  <c r="AW20" i="1"/>
  <c r="AV20" i="1"/>
  <c r="AU20" i="1"/>
  <c r="AU38" i="1" s="1"/>
  <c r="AT20" i="1"/>
  <c r="AS20" i="1"/>
  <c r="AR20" i="1"/>
  <c r="AQ20" i="1"/>
  <c r="AP20" i="1"/>
  <c r="AO20" i="1"/>
  <c r="AN20" i="1"/>
  <c r="AM20" i="1"/>
  <c r="AM38" i="1" s="1"/>
  <c r="AL20" i="1"/>
  <c r="AK20" i="1"/>
  <c r="AJ20" i="1"/>
  <c r="AI20" i="1"/>
  <c r="AH20" i="1"/>
  <c r="AG20" i="1"/>
  <c r="AF20" i="1"/>
  <c r="AE20" i="1"/>
  <c r="AE38" i="1" s="1"/>
  <c r="AD20" i="1"/>
  <c r="AC20" i="1"/>
  <c r="AB20" i="1"/>
  <c r="AA20" i="1"/>
  <c r="Z20" i="1"/>
  <c r="Y20" i="1"/>
  <c r="X20" i="1"/>
  <c r="W20" i="1"/>
  <c r="W38" i="1" s="1"/>
  <c r="V20" i="1"/>
  <c r="U20" i="1"/>
  <c r="T20" i="1"/>
  <c r="S20" i="1"/>
  <c r="R20" i="1"/>
  <c r="Q20" i="1"/>
  <c r="P20" i="1"/>
  <c r="O20" i="1"/>
  <c r="O38" i="1" s="1"/>
  <c r="N20" i="1"/>
  <c r="M20" i="1"/>
  <c r="L20" i="1"/>
  <c r="K20" i="1"/>
  <c r="J20" i="1"/>
  <c r="I20" i="1"/>
  <c r="H20" i="1"/>
  <c r="G20" i="1"/>
  <c r="G38" i="1" s="1"/>
  <c r="F20" i="1"/>
  <c r="E20" i="1"/>
  <c r="D20" i="1"/>
  <c r="C20" i="1"/>
  <c r="BK19" i="1"/>
  <c r="BK20" i="1" s="1"/>
  <c r="BJ17" i="1"/>
  <c r="BI17" i="1"/>
  <c r="BH17" i="1"/>
  <c r="BG17" i="1"/>
  <c r="BF17" i="1"/>
  <c r="BE17" i="1"/>
  <c r="BD17" i="1"/>
  <c r="BD38" i="1" s="1"/>
  <c r="BD90" i="1" s="1"/>
  <c r="BC17" i="1"/>
  <c r="BB17" i="1"/>
  <c r="BA17" i="1"/>
  <c r="AZ17" i="1"/>
  <c r="AY17" i="1"/>
  <c r="AX17" i="1"/>
  <c r="AW17" i="1"/>
  <c r="AV17" i="1"/>
  <c r="AV38" i="1" s="1"/>
  <c r="AV90" i="1" s="1"/>
  <c r="AU17" i="1"/>
  <c r="AT17" i="1"/>
  <c r="AS17" i="1"/>
  <c r="AR17" i="1"/>
  <c r="AQ17" i="1"/>
  <c r="AP17" i="1"/>
  <c r="AO17" i="1"/>
  <c r="AN17" i="1"/>
  <c r="AN38" i="1" s="1"/>
  <c r="AN90" i="1" s="1"/>
  <c r="AM17" i="1"/>
  <c r="AL17" i="1"/>
  <c r="AK17" i="1"/>
  <c r="AJ17" i="1"/>
  <c r="AI17" i="1"/>
  <c r="AH17" i="1"/>
  <c r="AG17" i="1"/>
  <c r="AF17" i="1"/>
  <c r="AF38" i="1" s="1"/>
  <c r="AF90" i="1" s="1"/>
  <c r="AE17" i="1"/>
  <c r="AD17" i="1"/>
  <c r="AC17" i="1"/>
  <c r="AB17" i="1"/>
  <c r="AA17" i="1"/>
  <c r="Z17" i="1"/>
  <c r="Y17" i="1"/>
  <c r="X17" i="1"/>
  <c r="X38" i="1" s="1"/>
  <c r="X90" i="1" s="1"/>
  <c r="W17" i="1"/>
  <c r="V17" i="1"/>
  <c r="U17" i="1"/>
  <c r="T17" i="1"/>
  <c r="S17" i="1"/>
  <c r="R17" i="1"/>
  <c r="Q17" i="1"/>
  <c r="P17" i="1"/>
  <c r="P38" i="1" s="1"/>
  <c r="P90" i="1" s="1"/>
  <c r="O17" i="1"/>
  <c r="N17" i="1"/>
  <c r="M17" i="1"/>
  <c r="L17" i="1"/>
  <c r="K17" i="1"/>
  <c r="J17" i="1"/>
  <c r="I17" i="1"/>
  <c r="H17" i="1"/>
  <c r="H38" i="1" s="1"/>
  <c r="H90" i="1" s="1"/>
  <c r="G17" i="1"/>
  <c r="F17" i="1"/>
  <c r="E17" i="1"/>
  <c r="D17" i="1"/>
  <c r="C17" i="1"/>
  <c r="BK16" i="1"/>
  <c r="BK17" i="1" s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K13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K10" i="1"/>
  <c r="BK9" i="1"/>
  <c r="BK11" i="1" s="1"/>
  <c r="BK8" i="1"/>
  <c r="AD90" i="1" l="1"/>
  <c r="E90" i="1"/>
  <c r="U90" i="1"/>
  <c r="BI90" i="1"/>
  <c r="V90" i="1"/>
  <c r="BJ90" i="1"/>
  <c r="BK38" i="1"/>
  <c r="BK66" i="1"/>
  <c r="F90" i="1"/>
  <c r="AT90" i="1"/>
  <c r="AS90" i="1"/>
  <c r="AL90" i="1"/>
  <c r="BB90" i="1"/>
  <c r="AK90" i="1"/>
  <c r="G90" i="1"/>
  <c r="O90" i="1"/>
  <c r="W90" i="1"/>
  <c r="AE90" i="1"/>
  <c r="AM90" i="1"/>
  <c r="AU90" i="1"/>
  <c r="BC90" i="1"/>
  <c r="N90" i="1"/>
  <c r="AC90" i="1"/>
  <c r="BK90" i="1" l="1"/>
</calcChain>
</file>

<file path=xl/sharedStrings.xml><?xml version="1.0" encoding="utf-8"?>
<sst xmlns="http://schemas.openxmlformats.org/spreadsheetml/2006/main" count="177" uniqueCount="140">
  <si>
    <t>Sl. No.</t>
  </si>
  <si>
    <t>Scheme Category/ Scheme Name</t>
  </si>
  <si>
    <t xml:space="preserve">Through Direct Plan 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</si>
  <si>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</si>
  <si>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</si>
  <si>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</si>
  <si>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</si>
  <si>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</si>
  <si>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</si>
  <si>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</si>
  <si>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A</t>
  </si>
  <si>
    <t>INCOME / DEBT ORIENTED SCHEMES</t>
  </si>
  <si>
    <t>(i)</t>
  </si>
  <si>
    <t>Liquid/ Money Market</t>
  </si>
  <si>
    <t>HSBC Liquid Fund</t>
  </si>
  <si>
    <t>HSBC Money Market Fund</t>
  </si>
  <si>
    <t>HSBC Overnight Fund</t>
  </si>
  <si>
    <t>(a) Sub-Total</t>
  </si>
  <si>
    <t>(ii)</t>
  </si>
  <si>
    <t>Gilt</t>
  </si>
  <si>
    <t xml:space="preserve">Scheme names </t>
  </si>
  <si>
    <t>(b) Sub-Total</t>
  </si>
  <si>
    <t>(iii)</t>
  </si>
  <si>
    <t>FMP</t>
  </si>
  <si>
    <t>(c) Sub-Total</t>
  </si>
  <si>
    <t>(iv)</t>
  </si>
  <si>
    <t>Debt (assured return)</t>
  </si>
  <si>
    <t xml:space="preserve"> (d) Sub-Total</t>
  </si>
  <si>
    <t>(v)</t>
  </si>
  <si>
    <t>Infrastructure Debt Funds</t>
  </si>
  <si>
    <t xml:space="preserve"> (e) Sub-Total</t>
  </si>
  <si>
    <t>(vi)</t>
  </si>
  <si>
    <t>Other Debt Schemes</t>
  </si>
  <si>
    <t>HSBC Conservative Hybrid Fund</t>
  </si>
  <si>
    <t>HSBC Medium to Long Duration Fund</t>
  </si>
  <si>
    <t>HSBC Medium Duration Fund</t>
  </si>
  <si>
    <t>HSBC Dynamic Bond Fund</t>
  </si>
  <si>
    <t>HSBC Credit Risk Fund</t>
  </si>
  <si>
    <t>HSBC CRISIL IBX 50:50 Gilt Plus SDL Apr 2028 Index Fund</t>
  </si>
  <si>
    <t>HSBC CRISIL IBX Gilt June 2027 Index Fund</t>
  </si>
  <si>
    <t>HSBC Banking and PSU Debt Fund</t>
  </si>
  <si>
    <t>HSBC Low Duration Fund</t>
  </si>
  <si>
    <t>HSBC Corporate Bond Fund</t>
  </si>
  <si>
    <t>HSBC Short Duration Fund</t>
  </si>
  <si>
    <t>HSBC Ultra Short Duration Fund</t>
  </si>
  <si>
    <t>(f) Sub-Total</t>
  </si>
  <si>
    <t>Grand Sub-Total (a+b+c+d+e+f)</t>
  </si>
  <si>
    <t>B</t>
  </si>
  <si>
    <t>GROWTH / EQUITY ORIENTED SCHEMES</t>
  </si>
  <si>
    <t>ELSS</t>
  </si>
  <si>
    <t>HSBC Tax Saver Equity Fund</t>
  </si>
  <si>
    <t>HSBC ELSS Tax Saver Fund</t>
  </si>
  <si>
    <t>Others</t>
  </si>
  <si>
    <t>HSBC Value Fund</t>
  </si>
  <si>
    <t>HSBC NIFTY NEXT 50 INDEX FUND</t>
  </si>
  <si>
    <t>HSBC Arbitrage Fund</t>
  </si>
  <si>
    <t>HSBC Infrastructure Fund</t>
  </si>
  <si>
    <t>HSBC Focused Fund</t>
  </si>
  <si>
    <t>HSBC Balanced Advantage Fund</t>
  </si>
  <si>
    <t>HSBC Large Cap Fund</t>
  </si>
  <si>
    <t>HSBC Large &amp; Mid Cap Fund</t>
  </si>
  <si>
    <t>HSBC Business Cycles Fund</t>
  </si>
  <si>
    <t>HSBC Multi Asset Allocation Fund</t>
  </si>
  <si>
    <t>HSBC Flexi Cap Fund</t>
  </si>
  <si>
    <t>HSBC Small Cap Fund</t>
  </si>
  <si>
    <t>HSBC Midcap Fund</t>
  </si>
  <si>
    <t>HSBC Multi Cap Fund</t>
  </si>
  <si>
    <t>HSBC Aggressive Hybrid Fund</t>
  </si>
  <si>
    <t>HSBC Equity Savings Fund</t>
  </si>
  <si>
    <t>HSBC NIFTY 50 INDEX FUND</t>
  </si>
  <si>
    <t>HSBC Consumption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</si>
  <si>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</si>
  <si>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</si>
  <si>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</si>
  <si>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</si>
  <si>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</si>
  <si>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</si>
  <si>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</si>
  <si>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</si>
  <si>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</si>
  <si>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</si>
  <si>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</si>
  <si>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</si>
  <si>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HSBC Asia Pacific (Ex Japan) Dividend Yield Fund</t>
  </si>
  <si>
    <t>HSBC Global Equity Climate Change Fund of Fund</t>
  </si>
  <si>
    <t>HSBC Brazil Fund</t>
  </si>
  <si>
    <t>HSBC Global Emerging Markets Fund</t>
  </si>
  <si>
    <t>GRAND TOTAL (A+B+C+D+E)</t>
  </si>
  <si>
    <t>F</t>
  </si>
  <si>
    <t>Fund of Funds Scheme (Domestic)</t>
  </si>
  <si>
    <t>HSBC Managed Solutions India Conservative Fund</t>
  </si>
  <si>
    <t>HSBC Managed Solutions India Growth Fund</t>
  </si>
  <si>
    <t>HSBC Managed Solutions India Moderate Fund</t>
  </si>
  <si>
    <t>Table showing State wise/ Union Territory wise contribution to Monthly Average Assets Under Management (Monthly AAUM) of category of Schemes</t>
  </si>
  <si>
    <t xml:space="preserve"> (All figures in Rs. Crore)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</si>
  <si>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</si>
  <si>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</si>
  <si>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</si>
  <si>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</si>
  <si>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</si>
  <si>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</si>
  <si>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</si>
  <si>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</si>
  <si>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</si>
  <si>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</si>
  <si>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</si>
  <si>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</si>
  <si>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</si>
  <si>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</si>
  <si>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</si>
  <si>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</si>
  <si>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</si>
  <si>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</si>
  <si>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</si>
  <si>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</si>
  <si>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</si>
  <si>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</si>
  <si>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</si>
  <si>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</si>
  <si>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</si>
  <si>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</si>
  <si>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</si>
  <si>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</si>
  <si>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</si>
  <si>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</si>
  <si>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</si>
  <si>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</si>
  <si>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</si>
  <si>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</si>
  <si>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</si>
  <si>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</si>
  <si>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</si>
  <si>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</si>
  <si>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</si>
  <si>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</si>
  <si>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</si>
  <si>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</si>
  <si>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HSBC India Export Opportunities Fund</t>
  </si>
  <si>
    <t>HSBC Gilt Fund</t>
  </si>
  <si>
    <t>HSBC Mutual Fund: Monthly Average Assets Under Management (AUM) for the month of Jan 2025 (All figures in Rs.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</si>
</sst>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  <charset val="1"/>
    </font>
    <font>
      <sz val="9"/>
      <color indexed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114">
    <xf numFmtId="0" fontId="0" fillId="0" borderId="0" xfId="0"/>
    <xf numFmtId="0" fontId="5" fillId="0" borderId="0" xfId="2" applyFont="1"/>
    <xf numFmtId="0" fontId="4" fillId="0" borderId="0" xfId="2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4" fillId="0" borderId="16" xfId="2" applyFont="1" applyBorder="1" applyAlignment="1">
      <alignment horizontal="center" wrapText="1"/>
    </xf>
    <xf numFmtId="0" fontId="4" fillId="0" borderId="17" xfId="2" applyFont="1" applyBorder="1" applyAlignment="1">
      <alignment horizontal="center" wrapText="1"/>
    </xf>
    <xf numFmtId="0" fontId="4" fillId="0" borderId="15" xfId="2" applyFont="1" applyBorder="1" applyAlignment="1">
      <alignment horizontal="center" wrapText="1"/>
    </xf>
    <xf numFmtId="0" fontId="6" fillId="0" borderId="6" xfId="0" applyFont="1" applyBorder="1"/>
    <xf numFmtId="4" fontId="3" fillId="0" borderId="20" xfId="0" applyNumberFormat="1" applyFont="1" applyBorder="1" applyAlignment="1">
      <alignment horizontal="right" vertical="center" wrapText="1" readingOrder="1"/>
    </xf>
    <xf numFmtId="4" fontId="3" fillId="0" borderId="7" xfId="0" applyNumberFormat="1" applyFont="1" applyBorder="1" applyAlignment="1">
      <alignment horizontal="right"/>
    </xf>
    <xf numFmtId="4" fontId="6" fillId="0" borderId="16" xfId="0" applyNumberFormat="1" applyFont="1" applyBorder="1" applyAlignment="1">
      <alignment horizontal="right"/>
    </xf>
    <xf numFmtId="4" fontId="6" fillId="0" borderId="17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4" fontId="6" fillId="0" borderId="6" xfId="0" applyNumberFormat="1" applyFont="1" applyBorder="1"/>
    <xf numFmtId="4" fontId="9" fillId="0" borderId="17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9" fillId="0" borderId="6" xfId="0" applyFont="1" applyBorder="1"/>
    <xf numFmtId="4" fontId="9" fillId="0" borderId="15" xfId="0" applyNumberFormat="1" applyFont="1" applyBorder="1"/>
    <xf numFmtId="4" fontId="9" fillId="0" borderId="6" xfId="0" applyNumberFormat="1" applyFont="1" applyBorder="1"/>
    <xf numFmtId="0" fontId="3" fillId="0" borderId="6" xfId="0" applyFont="1" applyBorder="1" applyAlignment="1">
      <alignment wrapText="1"/>
    </xf>
    <xf numFmtId="4" fontId="6" fillId="0" borderId="7" xfId="0" applyNumberFormat="1" applyFont="1" applyBorder="1" applyAlignment="1">
      <alignment horizontal="right"/>
    </xf>
    <xf numFmtId="4" fontId="9" fillId="0" borderId="16" xfId="0" applyNumberFormat="1" applyFont="1" applyBorder="1" applyAlignment="1">
      <alignment horizontal="right"/>
    </xf>
    <xf numFmtId="4" fontId="3" fillId="0" borderId="23" xfId="0" applyNumberFormat="1" applyFont="1" applyBorder="1" applyAlignment="1">
      <alignment horizontal="right" vertical="center" wrapText="1" readingOrder="1"/>
    </xf>
    <xf numFmtId="4" fontId="3" fillId="0" borderId="16" xfId="0" applyNumberFormat="1" applyFont="1" applyBorder="1" applyAlignment="1">
      <alignment horizontal="right" vertical="center" wrapText="1" readingOrder="1"/>
    </xf>
    <xf numFmtId="4" fontId="6" fillId="0" borderId="24" xfId="0" applyNumberFormat="1" applyFont="1" applyBorder="1" applyAlignment="1">
      <alignment horizontal="right"/>
    </xf>
    <xf numFmtId="4" fontId="9" fillId="0" borderId="24" xfId="0" applyNumberFormat="1" applyFont="1" applyBorder="1" applyAlignment="1">
      <alignment horizontal="right"/>
    </xf>
    <xf numFmtId="4" fontId="6" fillId="0" borderId="25" xfId="0" applyNumberFormat="1" applyFont="1" applyBorder="1" applyAlignment="1">
      <alignment horizontal="right"/>
    </xf>
    <xf numFmtId="4" fontId="9" fillId="0" borderId="15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0" fontId="6" fillId="0" borderId="28" xfId="0" applyFont="1" applyBorder="1"/>
    <xf numFmtId="4" fontId="6" fillId="0" borderId="30" xfId="0" applyNumberFormat="1" applyFont="1" applyBorder="1" applyAlignment="1">
      <alignment horizontal="right"/>
    </xf>
    <xf numFmtId="4" fontId="6" fillId="0" borderId="31" xfId="0" applyNumberFormat="1" applyFont="1" applyBorder="1" applyAlignment="1">
      <alignment horizontal="right"/>
    </xf>
    <xf numFmtId="4" fontId="6" fillId="0" borderId="29" xfId="0" applyNumberFormat="1" applyFont="1" applyBorder="1" applyAlignment="1">
      <alignment horizontal="right"/>
    </xf>
    <xf numFmtId="4" fontId="9" fillId="0" borderId="31" xfId="0" applyNumberFormat="1" applyFont="1" applyBorder="1" applyAlignment="1">
      <alignment horizontal="right"/>
    </xf>
    <xf numFmtId="4" fontId="6" fillId="0" borderId="28" xfId="0" applyNumberFormat="1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6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4" fontId="0" fillId="0" borderId="33" xfId="0" applyNumberFormat="1" applyBorder="1"/>
    <xf numFmtId="0" fontId="7" fillId="0" borderId="19" xfId="0" applyFont="1" applyBorder="1" applyAlignment="1">
      <alignment horizontal="right"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8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6" fillId="0" borderId="7" xfId="0" applyFont="1" applyBorder="1" applyAlignment="1">
      <alignment horizontal="right" wrapText="1"/>
    </xf>
    <xf numFmtId="0" fontId="10" fillId="0" borderId="7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0" xfId="0" applyFont="1" applyBorder="1" applyAlignment="1">
      <alignment horizontal="left" vertical="center" wrapText="1" readingOrder="1"/>
    </xf>
    <xf numFmtId="0" fontId="3" fillId="0" borderId="19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center" wrapText="1"/>
    </xf>
    <xf numFmtId="2" fontId="4" fillId="0" borderId="26" xfId="2" applyNumberFormat="1" applyFont="1" applyBorder="1"/>
    <xf numFmtId="0" fontId="3" fillId="0" borderId="19" xfId="0" applyFont="1" applyBorder="1" applyAlignment="1">
      <alignment horizontal="left" wrapText="1"/>
    </xf>
    <xf numFmtId="2" fontId="8" fillId="0" borderId="19" xfId="2" applyNumberFormat="1" applyFont="1" applyBorder="1" applyAlignment="1">
      <alignment horizontal="left"/>
    </xf>
    <xf numFmtId="0" fontId="6" fillId="0" borderId="35" xfId="0" applyFont="1" applyBorder="1" applyAlignment="1">
      <alignment horizontal="right" wrapText="1"/>
    </xf>
    <xf numFmtId="0" fontId="8" fillId="0" borderId="7" xfId="0" applyFont="1" applyBorder="1" applyAlignment="1">
      <alignment horizontal="left" wrapText="1"/>
    </xf>
    <xf numFmtId="2" fontId="4" fillId="0" borderId="3" xfId="2" applyNumberFormat="1" applyFont="1" applyBorder="1" applyAlignment="1">
      <alignment horizontal="center" vertical="top" wrapText="1"/>
    </xf>
    <xf numFmtId="2" fontId="4" fillId="0" borderId="4" xfId="2" applyNumberFormat="1" applyFont="1" applyBorder="1" applyAlignment="1">
      <alignment horizontal="center" vertical="top" wrapText="1"/>
    </xf>
    <xf numFmtId="2" fontId="4" fillId="0" borderId="5" xfId="2" applyNumberFormat="1" applyFont="1" applyBorder="1" applyAlignment="1">
      <alignment horizontal="center" vertical="top" wrapText="1"/>
    </xf>
    <xf numFmtId="2" fontId="4" fillId="0" borderId="10" xfId="2" applyNumberFormat="1" applyFont="1" applyBorder="1" applyAlignment="1">
      <alignment horizontal="center" vertical="top" wrapText="1"/>
    </xf>
    <xf numFmtId="2" fontId="4" fillId="0" borderId="11" xfId="2" applyNumberFormat="1" applyFont="1" applyBorder="1" applyAlignment="1">
      <alignment horizontal="center" vertical="top" wrapText="1"/>
    </xf>
    <xf numFmtId="2" fontId="4" fillId="0" borderId="2" xfId="2" applyNumberFormat="1" applyFont="1" applyBorder="1" applyAlignment="1">
      <alignment horizontal="center" vertical="top" wrapText="1"/>
    </xf>
    <xf numFmtId="2" fontId="4" fillId="0" borderId="3" xfId="2" applyNumberFormat="1" applyFont="1" applyBorder="1" applyAlignment="1">
      <alignment horizontal="center"/>
    </xf>
    <xf numFmtId="2" fontId="4" fillId="0" borderId="4" xfId="2" applyNumberFormat="1" applyFont="1" applyBorder="1" applyAlignment="1">
      <alignment horizontal="center"/>
    </xf>
    <xf numFmtId="2" fontId="4" fillId="0" borderId="5" xfId="2" applyNumberFormat="1" applyFont="1" applyBorder="1" applyAlignment="1">
      <alignment horizontal="center"/>
    </xf>
    <xf numFmtId="2" fontId="4" fillId="0" borderId="12" xfId="2" applyNumberFormat="1" applyFont="1" applyBorder="1" applyAlignment="1">
      <alignment horizontal="center" vertical="top" wrapText="1"/>
    </xf>
    <xf numFmtId="2" fontId="4" fillId="0" borderId="13" xfId="2" applyNumberFormat="1" applyFont="1" applyBorder="1" applyAlignment="1">
      <alignment horizontal="center" vertical="top" wrapText="1"/>
    </xf>
    <xf numFmtId="2" fontId="4" fillId="0" borderId="14" xfId="2" applyNumberFormat="1" applyFont="1" applyBorder="1" applyAlignment="1">
      <alignment horizontal="center" vertical="top" wrapText="1"/>
    </xf>
    <xf numFmtId="4" fontId="7" fillId="0" borderId="32" xfId="0" applyNumberFormat="1" applyFont="1" applyBorder="1" applyAlignment="1">
      <alignment horizontal="center"/>
    </xf>
    <xf numFmtId="4" fontId="7" fillId="0" borderId="19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8" fillId="0" borderId="32" xfId="0" applyNumberFormat="1" applyFont="1" applyBorder="1" applyAlignment="1">
      <alignment horizontal="center"/>
    </xf>
    <xf numFmtId="4" fontId="8" fillId="0" borderId="19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4" fontId="7" fillId="0" borderId="34" xfId="0" applyNumberFormat="1" applyFont="1" applyBorder="1" applyAlignment="1">
      <alignment horizontal="center"/>
    </xf>
    <xf numFmtId="4" fontId="7" fillId="0" borderId="21" xfId="0" applyNumberFormat="1" applyFont="1" applyBorder="1" applyAlignment="1">
      <alignment horizontal="center"/>
    </xf>
    <xf numFmtId="4" fontId="7" fillId="0" borderId="22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6" fillId="0" borderId="32" xfId="0" applyNumberFormat="1" applyFont="1" applyBorder="1" applyAlignment="1">
      <alignment horizontal="center"/>
    </xf>
    <xf numFmtId="4" fontId="6" fillId="0" borderId="19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3" fontId="4" fillId="0" borderId="8" xfId="2" applyNumberFormat="1" applyFont="1" applyBorder="1" applyAlignment="1">
      <alignment horizontal="center" vertical="center" wrapText="1"/>
    </xf>
    <xf numFmtId="3" fontId="4" fillId="0" borderId="9" xfId="2" applyNumberFormat="1" applyFont="1" applyBorder="1" applyAlignment="1">
      <alignment horizontal="center" vertical="center" wrapText="1"/>
    </xf>
    <xf numFmtId="3" fontId="4" fillId="0" borderId="18" xfId="2" applyNumberFormat="1" applyFont="1" applyBorder="1" applyAlignment="1">
      <alignment horizontal="center" vertical="center" wrapText="1"/>
    </xf>
    <xf numFmtId="4" fontId="7" fillId="0" borderId="27" xfId="0" applyNumberFormat="1" applyFont="1" applyBorder="1" applyAlignment="1">
      <alignment horizontal="center"/>
    </xf>
    <xf numFmtId="4" fontId="7" fillId="0" borderId="26" xfId="0" applyNumberFormat="1" applyFont="1" applyBorder="1" applyAlignment="1">
      <alignment horizontal="center"/>
    </xf>
    <xf numFmtId="4" fontId="7" fillId="0" borderId="32" xfId="0" applyNumberFormat="1" applyFont="1" applyBorder="1" applyAlignment="1">
      <alignment horizontal="right"/>
    </xf>
    <xf numFmtId="4" fontId="7" fillId="0" borderId="19" xfId="0" applyNumberFormat="1" applyFont="1" applyBorder="1" applyAlignment="1">
      <alignment horizontal="right"/>
    </xf>
    <xf numFmtId="4" fontId="7" fillId="0" borderId="7" xfId="0" applyNumberFormat="1" applyFont="1" applyBorder="1" applyAlignment="1">
      <alignment horizontal="right"/>
    </xf>
    <xf numFmtId="0" fontId="7" fillId="0" borderId="19" xfId="0" applyFont="1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6" fillId="0" borderId="26" xfId="4" applyFont="1" applyBorder="1" applyAlignment="1">
      <alignment horizontal="center"/>
    </xf>
    <xf numFmtId="0" fontId="6" fillId="0" borderId="19" xfId="4" applyFont="1" applyBorder="1" applyAlignment="1">
      <alignment horizontal="center"/>
    </xf>
    <xf numFmtId="0" fontId="6" fillId="0" borderId="27" xfId="4" applyFont="1" applyBorder="1" applyAlignment="1">
      <alignment horizontal="center"/>
    </xf>
    <xf numFmtId="0" fontId="7" fillId="0" borderId="16" xfId="4" applyBorder="1"/>
    <xf numFmtId="0" fontId="12" fillId="0" borderId="16" xfId="1" applyFont="1" applyBorder="1" applyAlignment="1">
      <alignment horizontal="center"/>
    </xf>
    <xf numFmtId="0" fontId="12" fillId="0" borderId="16" xfId="1" applyFont="1" applyBorder="1" applyAlignment="1">
      <alignment horizontal="left"/>
    </xf>
    <xf numFmtId="0" fontId="12" fillId="0" borderId="16" xfId="1" applyFont="1" applyBorder="1"/>
    <xf numFmtId="2" fontId="4" fillId="0" borderId="16" xfId="2" applyNumberFormat="1" applyFont="1" applyFill="1" applyBorder="1" applyAlignment="1">
      <alignment horizontal="center" vertical="top" wrapText="1"/>
    </xf>
    <xf numFmtId="2" fontId="3" fillId="0" borderId="20" xfId="4" applyNumberFormat="1" applyFont="1" applyFill="1" applyBorder="1" applyAlignment="1" applyProtection="1">
      <alignment horizontal="right" vertical="top" wrapText="1" readingOrder="1"/>
      <protection locked="0"/>
    </xf>
  </cellXfs>
  <cellStyles count="5">
    <cellStyle name="Normal" xfId="0" builtinId="0"/>
    <cellStyle name="Normal 2" xfId="1" xr:uid="{DEDE8CDA-21FA-4BF9-B125-7C65258C5D83}"/>
    <cellStyle name="Normal 2 2" xfId="2" xr:uid="{2EDECE72-3D50-4B29-8627-DFD5FC9F961A}"/>
    <cellStyle name="Normal 3" xfId="4" xr:uid="{15D0C063-FD71-4145-A24B-9A52CAEB472A}"/>
    <cellStyle name="Normal 4" xfId="3" xr:uid="{10BD9395-E864-4D8A-95F8-6C239991D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97"/>
  <sheetViews>
    <sheetView workbookViewId="0">
      <selection sqref="A1:A5"/>
    </sheetView>
  </sheetViews>
  <sheetFormatPr defaultColWidth="9.1796875" defaultRowHeight="12.5" x14ac:dyDescent="0.25"/>
  <cols>
    <col min="1" max="1" width="7" style="3" bestFit="1" customWidth="1"/>
    <col min="2" max="2" width="51.81640625" style="3" customWidth="1"/>
    <col min="3" max="3" width="4.7265625" style="3" bestFit="1" customWidth="1"/>
    <col min="4" max="4" width="6.7265625" style="3" bestFit="1" customWidth="1"/>
    <col min="5" max="7" width="4.7265625" style="3" bestFit="1" customWidth="1"/>
    <col min="8" max="8" width="8.1796875" style="3" bestFit="1" customWidth="1"/>
    <col min="9" max="9" width="9.26953125" style="3" bestFit="1" customWidth="1"/>
    <col min="10" max="10" width="8.1796875" style="3" bestFit="1" customWidth="1"/>
    <col min="11" max="11" width="4.7265625" style="3" bestFit="1" customWidth="1"/>
    <col min="12" max="12" width="8.1796875" style="3" bestFit="1" customWidth="1"/>
    <col min="13" max="17" width="4.7265625" style="3" bestFit="1" customWidth="1"/>
    <col min="18" max="19" width="8.1796875" style="3" bestFit="1" customWidth="1"/>
    <col min="20" max="20" width="6.7265625" style="3" bestFit="1" customWidth="1"/>
    <col min="21" max="21" width="4.7265625" style="3" bestFit="1" customWidth="1"/>
    <col min="22" max="22" width="6.7265625" style="3" bestFit="1" customWidth="1"/>
    <col min="23" max="27" width="4.7265625" style="3" bestFit="1" customWidth="1"/>
    <col min="28" max="29" width="6.7265625" style="3" bestFit="1" customWidth="1"/>
    <col min="30" max="31" width="4.7265625" style="3" bestFit="1" customWidth="1"/>
    <col min="32" max="32" width="8.1796875" style="3" bestFit="1" customWidth="1"/>
    <col min="33" max="37" width="4.7265625" style="3" bestFit="1" customWidth="1"/>
    <col min="38" max="39" width="5.7265625" style="3" bestFit="1" customWidth="1"/>
    <col min="40" max="41" width="4.7265625" style="3" bestFit="1" customWidth="1"/>
    <col min="42" max="42" width="6.7265625" style="3" bestFit="1" customWidth="1"/>
    <col min="43" max="47" width="4.7265625" style="3" bestFit="1" customWidth="1"/>
    <col min="48" max="48" width="9.26953125" style="3" bestFit="1" customWidth="1"/>
    <col min="49" max="49" width="8.1796875" style="3" bestFit="1" customWidth="1"/>
    <col min="50" max="51" width="4.7265625" style="3" bestFit="1" customWidth="1"/>
    <col min="52" max="52" width="9.26953125" style="6" bestFit="1" customWidth="1"/>
    <col min="53" max="57" width="4.7265625" style="3" bestFit="1" customWidth="1"/>
    <col min="58" max="58" width="8.1796875" style="3" bestFit="1" customWidth="1"/>
    <col min="59" max="59" width="6.7265625" style="3" bestFit="1" customWidth="1"/>
    <col min="60" max="61" width="4.7265625" style="3" bestFit="1" customWidth="1"/>
    <col min="62" max="62" width="8.1796875" style="3" bestFit="1" customWidth="1"/>
    <col min="63" max="63" width="13.81640625" style="3" bestFit="1" customWidth="1"/>
    <col min="64" max="256" width="9.1796875" style="3"/>
    <col min="257" max="257" width="7" style="3" bestFit="1" customWidth="1"/>
    <col min="258" max="258" width="51.81640625" style="3" customWidth="1"/>
    <col min="259" max="259" width="4.7265625" style="3" bestFit="1" customWidth="1"/>
    <col min="260" max="260" width="6.7265625" style="3" bestFit="1" customWidth="1"/>
    <col min="261" max="263" width="4.7265625" style="3" bestFit="1" customWidth="1"/>
    <col min="264" max="264" width="8.1796875" style="3" bestFit="1" customWidth="1"/>
    <col min="265" max="265" width="9.26953125" style="3" bestFit="1" customWidth="1"/>
    <col min="266" max="266" width="8.1796875" style="3" bestFit="1" customWidth="1"/>
    <col min="267" max="267" width="4.7265625" style="3" bestFit="1" customWidth="1"/>
    <col min="268" max="268" width="8.1796875" style="3" bestFit="1" customWidth="1"/>
    <col min="269" max="273" width="4.7265625" style="3" bestFit="1" customWidth="1"/>
    <col min="274" max="275" width="8.1796875" style="3" bestFit="1" customWidth="1"/>
    <col min="276" max="276" width="6.7265625" style="3" bestFit="1" customWidth="1"/>
    <col min="277" max="277" width="4.7265625" style="3" bestFit="1" customWidth="1"/>
    <col min="278" max="278" width="6.7265625" style="3" bestFit="1" customWidth="1"/>
    <col min="279" max="283" width="4.7265625" style="3" bestFit="1" customWidth="1"/>
    <col min="284" max="285" width="6.7265625" style="3" bestFit="1" customWidth="1"/>
    <col min="286" max="287" width="4.7265625" style="3" bestFit="1" customWidth="1"/>
    <col min="288" max="288" width="8.1796875" style="3" bestFit="1" customWidth="1"/>
    <col min="289" max="293" width="4.7265625" style="3" bestFit="1" customWidth="1"/>
    <col min="294" max="295" width="5.7265625" style="3" bestFit="1" customWidth="1"/>
    <col min="296" max="297" width="4.7265625" style="3" bestFit="1" customWidth="1"/>
    <col min="298" max="298" width="6.7265625" style="3" bestFit="1" customWidth="1"/>
    <col min="299" max="303" width="4.7265625" style="3" bestFit="1" customWidth="1"/>
    <col min="304" max="304" width="9.26953125" style="3" bestFit="1" customWidth="1"/>
    <col min="305" max="305" width="8.1796875" style="3" bestFit="1" customWidth="1"/>
    <col min="306" max="307" width="4.7265625" style="3" bestFit="1" customWidth="1"/>
    <col min="308" max="308" width="9.26953125" style="3" bestFit="1" customWidth="1"/>
    <col min="309" max="313" width="4.7265625" style="3" bestFit="1" customWidth="1"/>
    <col min="314" max="314" width="8.1796875" style="3" bestFit="1" customWidth="1"/>
    <col min="315" max="315" width="6.7265625" style="3" bestFit="1" customWidth="1"/>
    <col min="316" max="317" width="4.7265625" style="3" bestFit="1" customWidth="1"/>
    <col min="318" max="318" width="8.1796875" style="3" bestFit="1" customWidth="1"/>
    <col min="319" max="319" width="13.81640625" style="3" bestFit="1" customWidth="1"/>
    <col min="320" max="512" width="9.1796875" style="3"/>
    <col min="513" max="513" width="7" style="3" bestFit="1" customWidth="1"/>
    <col min="514" max="514" width="51.81640625" style="3" customWidth="1"/>
    <col min="515" max="515" width="4.7265625" style="3" bestFit="1" customWidth="1"/>
    <col min="516" max="516" width="6.7265625" style="3" bestFit="1" customWidth="1"/>
    <col min="517" max="519" width="4.7265625" style="3" bestFit="1" customWidth="1"/>
    <col min="520" max="520" width="8.1796875" style="3" bestFit="1" customWidth="1"/>
    <col min="521" max="521" width="9.26953125" style="3" bestFit="1" customWidth="1"/>
    <col min="522" max="522" width="8.1796875" style="3" bestFit="1" customWidth="1"/>
    <col min="523" max="523" width="4.7265625" style="3" bestFit="1" customWidth="1"/>
    <col min="524" max="524" width="8.1796875" style="3" bestFit="1" customWidth="1"/>
    <col min="525" max="529" width="4.7265625" style="3" bestFit="1" customWidth="1"/>
    <col min="530" max="531" width="8.1796875" style="3" bestFit="1" customWidth="1"/>
    <col min="532" max="532" width="6.7265625" style="3" bestFit="1" customWidth="1"/>
    <col min="533" max="533" width="4.7265625" style="3" bestFit="1" customWidth="1"/>
    <col min="534" max="534" width="6.7265625" style="3" bestFit="1" customWidth="1"/>
    <col min="535" max="539" width="4.7265625" style="3" bestFit="1" customWidth="1"/>
    <col min="540" max="541" width="6.7265625" style="3" bestFit="1" customWidth="1"/>
    <col min="542" max="543" width="4.7265625" style="3" bestFit="1" customWidth="1"/>
    <col min="544" max="544" width="8.1796875" style="3" bestFit="1" customWidth="1"/>
    <col min="545" max="549" width="4.7265625" style="3" bestFit="1" customWidth="1"/>
    <col min="550" max="551" width="5.7265625" style="3" bestFit="1" customWidth="1"/>
    <col min="552" max="553" width="4.7265625" style="3" bestFit="1" customWidth="1"/>
    <col min="554" max="554" width="6.7265625" style="3" bestFit="1" customWidth="1"/>
    <col min="555" max="559" width="4.7265625" style="3" bestFit="1" customWidth="1"/>
    <col min="560" max="560" width="9.26953125" style="3" bestFit="1" customWidth="1"/>
    <col min="561" max="561" width="8.1796875" style="3" bestFit="1" customWidth="1"/>
    <col min="562" max="563" width="4.7265625" style="3" bestFit="1" customWidth="1"/>
    <col min="564" max="564" width="9.26953125" style="3" bestFit="1" customWidth="1"/>
    <col min="565" max="569" width="4.7265625" style="3" bestFit="1" customWidth="1"/>
    <col min="570" max="570" width="8.1796875" style="3" bestFit="1" customWidth="1"/>
    <col min="571" max="571" width="6.7265625" style="3" bestFit="1" customWidth="1"/>
    <col min="572" max="573" width="4.7265625" style="3" bestFit="1" customWidth="1"/>
    <col min="574" max="574" width="8.1796875" style="3" bestFit="1" customWidth="1"/>
    <col min="575" max="575" width="13.81640625" style="3" bestFit="1" customWidth="1"/>
    <col min="576" max="768" width="9.1796875" style="3"/>
    <col min="769" max="769" width="7" style="3" bestFit="1" customWidth="1"/>
    <col min="770" max="770" width="51.81640625" style="3" customWidth="1"/>
    <col min="771" max="771" width="4.7265625" style="3" bestFit="1" customWidth="1"/>
    <col min="772" max="772" width="6.7265625" style="3" bestFit="1" customWidth="1"/>
    <col min="773" max="775" width="4.7265625" style="3" bestFit="1" customWidth="1"/>
    <col min="776" max="776" width="8.1796875" style="3" bestFit="1" customWidth="1"/>
    <col min="777" max="777" width="9.26953125" style="3" bestFit="1" customWidth="1"/>
    <col min="778" max="778" width="8.1796875" style="3" bestFit="1" customWidth="1"/>
    <col min="779" max="779" width="4.7265625" style="3" bestFit="1" customWidth="1"/>
    <col min="780" max="780" width="8.1796875" style="3" bestFit="1" customWidth="1"/>
    <col min="781" max="785" width="4.7265625" style="3" bestFit="1" customWidth="1"/>
    <col min="786" max="787" width="8.1796875" style="3" bestFit="1" customWidth="1"/>
    <col min="788" max="788" width="6.7265625" style="3" bestFit="1" customWidth="1"/>
    <col min="789" max="789" width="4.7265625" style="3" bestFit="1" customWidth="1"/>
    <col min="790" max="790" width="6.7265625" style="3" bestFit="1" customWidth="1"/>
    <col min="791" max="795" width="4.7265625" style="3" bestFit="1" customWidth="1"/>
    <col min="796" max="797" width="6.7265625" style="3" bestFit="1" customWidth="1"/>
    <col min="798" max="799" width="4.7265625" style="3" bestFit="1" customWidth="1"/>
    <col min="800" max="800" width="8.1796875" style="3" bestFit="1" customWidth="1"/>
    <col min="801" max="805" width="4.7265625" style="3" bestFit="1" customWidth="1"/>
    <col min="806" max="807" width="5.7265625" style="3" bestFit="1" customWidth="1"/>
    <col min="808" max="809" width="4.7265625" style="3" bestFit="1" customWidth="1"/>
    <col min="810" max="810" width="6.7265625" style="3" bestFit="1" customWidth="1"/>
    <col min="811" max="815" width="4.7265625" style="3" bestFit="1" customWidth="1"/>
    <col min="816" max="816" width="9.26953125" style="3" bestFit="1" customWidth="1"/>
    <col min="817" max="817" width="8.1796875" style="3" bestFit="1" customWidth="1"/>
    <col min="818" max="819" width="4.7265625" style="3" bestFit="1" customWidth="1"/>
    <col min="820" max="820" width="9.26953125" style="3" bestFit="1" customWidth="1"/>
    <col min="821" max="825" width="4.7265625" style="3" bestFit="1" customWidth="1"/>
    <col min="826" max="826" width="8.1796875" style="3" bestFit="1" customWidth="1"/>
    <col min="827" max="827" width="6.7265625" style="3" bestFit="1" customWidth="1"/>
    <col min="828" max="829" width="4.7265625" style="3" bestFit="1" customWidth="1"/>
    <col min="830" max="830" width="8.1796875" style="3" bestFit="1" customWidth="1"/>
    <col min="831" max="831" width="13.81640625" style="3" bestFit="1" customWidth="1"/>
    <col min="832" max="1024" width="9.1796875" style="3"/>
    <col min="1025" max="1025" width="7" style="3" bestFit="1" customWidth="1"/>
    <col min="1026" max="1026" width="51.81640625" style="3" customWidth="1"/>
    <col min="1027" max="1027" width="4.7265625" style="3" bestFit="1" customWidth="1"/>
    <col min="1028" max="1028" width="6.7265625" style="3" bestFit="1" customWidth="1"/>
    <col min="1029" max="1031" width="4.7265625" style="3" bestFit="1" customWidth="1"/>
    <col min="1032" max="1032" width="8.1796875" style="3" bestFit="1" customWidth="1"/>
    <col min="1033" max="1033" width="9.26953125" style="3" bestFit="1" customWidth="1"/>
    <col min="1034" max="1034" width="8.1796875" style="3" bestFit="1" customWidth="1"/>
    <col min="1035" max="1035" width="4.7265625" style="3" bestFit="1" customWidth="1"/>
    <col min="1036" max="1036" width="8.1796875" style="3" bestFit="1" customWidth="1"/>
    <col min="1037" max="1041" width="4.7265625" style="3" bestFit="1" customWidth="1"/>
    <col min="1042" max="1043" width="8.1796875" style="3" bestFit="1" customWidth="1"/>
    <col min="1044" max="1044" width="6.7265625" style="3" bestFit="1" customWidth="1"/>
    <col min="1045" max="1045" width="4.7265625" style="3" bestFit="1" customWidth="1"/>
    <col min="1046" max="1046" width="6.7265625" style="3" bestFit="1" customWidth="1"/>
    <col min="1047" max="1051" width="4.7265625" style="3" bestFit="1" customWidth="1"/>
    <col min="1052" max="1053" width="6.7265625" style="3" bestFit="1" customWidth="1"/>
    <col min="1054" max="1055" width="4.7265625" style="3" bestFit="1" customWidth="1"/>
    <col min="1056" max="1056" width="8.1796875" style="3" bestFit="1" customWidth="1"/>
    <col min="1057" max="1061" width="4.7265625" style="3" bestFit="1" customWidth="1"/>
    <col min="1062" max="1063" width="5.7265625" style="3" bestFit="1" customWidth="1"/>
    <col min="1064" max="1065" width="4.7265625" style="3" bestFit="1" customWidth="1"/>
    <col min="1066" max="1066" width="6.7265625" style="3" bestFit="1" customWidth="1"/>
    <col min="1067" max="1071" width="4.7265625" style="3" bestFit="1" customWidth="1"/>
    <col min="1072" max="1072" width="9.26953125" style="3" bestFit="1" customWidth="1"/>
    <col min="1073" max="1073" width="8.1796875" style="3" bestFit="1" customWidth="1"/>
    <col min="1074" max="1075" width="4.7265625" style="3" bestFit="1" customWidth="1"/>
    <col min="1076" max="1076" width="9.26953125" style="3" bestFit="1" customWidth="1"/>
    <col min="1077" max="1081" width="4.7265625" style="3" bestFit="1" customWidth="1"/>
    <col min="1082" max="1082" width="8.1796875" style="3" bestFit="1" customWidth="1"/>
    <col min="1083" max="1083" width="6.7265625" style="3" bestFit="1" customWidth="1"/>
    <col min="1084" max="1085" width="4.7265625" style="3" bestFit="1" customWidth="1"/>
    <col min="1086" max="1086" width="8.1796875" style="3" bestFit="1" customWidth="1"/>
    <col min="1087" max="1087" width="13.81640625" style="3" bestFit="1" customWidth="1"/>
    <col min="1088" max="1280" width="9.1796875" style="3"/>
    <col min="1281" max="1281" width="7" style="3" bestFit="1" customWidth="1"/>
    <col min="1282" max="1282" width="51.81640625" style="3" customWidth="1"/>
    <col min="1283" max="1283" width="4.7265625" style="3" bestFit="1" customWidth="1"/>
    <col min="1284" max="1284" width="6.7265625" style="3" bestFit="1" customWidth="1"/>
    <col min="1285" max="1287" width="4.7265625" style="3" bestFit="1" customWidth="1"/>
    <col min="1288" max="1288" width="8.1796875" style="3" bestFit="1" customWidth="1"/>
    <col min="1289" max="1289" width="9.26953125" style="3" bestFit="1" customWidth="1"/>
    <col min="1290" max="1290" width="8.1796875" style="3" bestFit="1" customWidth="1"/>
    <col min="1291" max="1291" width="4.7265625" style="3" bestFit="1" customWidth="1"/>
    <col min="1292" max="1292" width="8.1796875" style="3" bestFit="1" customWidth="1"/>
    <col min="1293" max="1297" width="4.7265625" style="3" bestFit="1" customWidth="1"/>
    <col min="1298" max="1299" width="8.1796875" style="3" bestFit="1" customWidth="1"/>
    <col min="1300" max="1300" width="6.7265625" style="3" bestFit="1" customWidth="1"/>
    <col min="1301" max="1301" width="4.7265625" style="3" bestFit="1" customWidth="1"/>
    <col min="1302" max="1302" width="6.7265625" style="3" bestFit="1" customWidth="1"/>
    <col min="1303" max="1307" width="4.7265625" style="3" bestFit="1" customWidth="1"/>
    <col min="1308" max="1309" width="6.7265625" style="3" bestFit="1" customWidth="1"/>
    <col min="1310" max="1311" width="4.7265625" style="3" bestFit="1" customWidth="1"/>
    <col min="1312" max="1312" width="8.1796875" style="3" bestFit="1" customWidth="1"/>
    <col min="1313" max="1317" width="4.7265625" style="3" bestFit="1" customWidth="1"/>
    <col min="1318" max="1319" width="5.7265625" style="3" bestFit="1" customWidth="1"/>
    <col min="1320" max="1321" width="4.7265625" style="3" bestFit="1" customWidth="1"/>
    <col min="1322" max="1322" width="6.7265625" style="3" bestFit="1" customWidth="1"/>
    <col min="1323" max="1327" width="4.7265625" style="3" bestFit="1" customWidth="1"/>
    <col min="1328" max="1328" width="9.26953125" style="3" bestFit="1" customWidth="1"/>
    <col min="1329" max="1329" width="8.1796875" style="3" bestFit="1" customWidth="1"/>
    <col min="1330" max="1331" width="4.7265625" style="3" bestFit="1" customWidth="1"/>
    <col min="1332" max="1332" width="9.26953125" style="3" bestFit="1" customWidth="1"/>
    <col min="1333" max="1337" width="4.7265625" style="3" bestFit="1" customWidth="1"/>
    <col min="1338" max="1338" width="8.1796875" style="3" bestFit="1" customWidth="1"/>
    <col min="1339" max="1339" width="6.7265625" style="3" bestFit="1" customWidth="1"/>
    <col min="1340" max="1341" width="4.7265625" style="3" bestFit="1" customWidth="1"/>
    <col min="1342" max="1342" width="8.1796875" style="3" bestFit="1" customWidth="1"/>
    <col min="1343" max="1343" width="13.81640625" style="3" bestFit="1" customWidth="1"/>
    <col min="1344" max="1536" width="9.1796875" style="3"/>
    <col min="1537" max="1537" width="7" style="3" bestFit="1" customWidth="1"/>
    <col min="1538" max="1538" width="51.81640625" style="3" customWidth="1"/>
    <col min="1539" max="1539" width="4.7265625" style="3" bestFit="1" customWidth="1"/>
    <col min="1540" max="1540" width="6.7265625" style="3" bestFit="1" customWidth="1"/>
    <col min="1541" max="1543" width="4.7265625" style="3" bestFit="1" customWidth="1"/>
    <col min="1544" max="1544" width="8.1796875" style="3" bestFit="1" customWidth="1"/>
    <col min="1545" max="1545" width="9.26953125" style="3" bestFit="1" customWidth="1"/>
    <col min="1546" max="1546" width="8.1796875" style="3" bestFit="1" customWidth="1"/>
    <col min="1547" max="1547" width="4.7265625" style="3" bestFit="1" customWidth="1"/>
    <col min="1548" max="1548" width="8.1796875" style="3" bestFit="1" customWidth="1"/>
    <col min="1549" max="1553" width="4.7265625" style="3" bestFit="1" customWidth="1"/>
    <col min="1554" max="1555" width="8.1796875" style="3" bestFit="1" customWidth="1"/>
    <col min="1556" max="1556" width="6.7265625" style="3" bestFit="1" customWidth="1"/>
    <col min="1557" max="1557" width="4.7265625" style="3" bestFit="1" customWidth="1"/>
    <col min="1558" max="1558" width="6.7265625" style="3" bestFit="1" customWidth="1"/>
    <col min="1559" max="1563" width="4.7265625" style="3" bestFit="1" customWidth="1"/>
    <col min="1564" max="1565" width="6.7265625" style="3" bestFit="1" customWidth="1"/>
    <col min="1566" max="1567" width="4.7265625" style="3" bestFit="1" customWidth="1"/>
    <col min="1568" max="1568" width="8.1796875" style="3" bestFit="1" customWidth="1"/>
    <col min="1569" max="1573" width="4.7265625" style="3" bestFit="1" customWidth="1"/>
    <col min="1574" max="1575" width="5.7265625" style="3" bestFit="1" customWidth="1"/>
    <col min="1576" max="1577" width="4.7265625" style="3" bestFit="1" customWidth="1"/>
    <col min="1578" max="1578" width="6.7265625" style="3" bestFit="1" customWidth="1"/>
    <col min="1579" max="1583" width="4.7265625" style="3" bestFit="1" customWidth="1"/>
    <col min="1584" max="1584" width="9.26953125" style="3" bestFit="1" customWidth="1"/>
    <col min="1585" max="1585" width="8.1796875" style="3" bestFit="1" customWidth="1"/>
    <col min="1586" max="1587" width="4.7265625" style="3" bestFit="1" customWidth="1"/>
    <col min="1588" max="1588" width="9.26953125" style="3" bestFit="1" customWidth="1"/>
    <col min="1589" max="1593" width="4.7265625" style="3" bestFit="1" customWidth="1"/>
    <col min="1594" max="1594" width="8.1796875" style="3" bestFit="1" customWidth="1"/>
    <col min="1595" max="1595" width="6.7265625" style="3" bestFit="1" customWidth="1"/>
    <col min="1596" max="1597" width="4.7265625" style="3" bestFit="1" customWidth="1"/>
    <col min="1598" max="1598" width="8.1796875" style="3" bestFit="1" customWidth="1"/>
    <col min="1599" max="1599" width="13.81640625" style="3" bestFit="1" customWidth="1"/>
    <col min="1600" max="1792" width="9.1796875" style="3"/>
    <col min="1793" max="1793" width="7" style="3" bestFit="1" customWidth="1"/>
    <col min="1794" max="1794" width="51.81640625" style="3" customWidth="1"/>
    <col min="1795" max="1795" width="4.7265625" style="3" bestFit="1" customWidth="1"/>
    <col min="1796" max="1796" width="6.7265625" style="3" bestFit="1" customWidth="1"/>
    <col min="1797" max="1799" width="4.7265625" style="3" bestFit="1" customWidth="1"/>
    <col min="1800" max="1800" width="8.1796875" style="3" bestFit="1" customWidth="1"/>
    <col min="1801" max="1801" width="9.26953125" style="3" bestFit="1" customWidth="1"/>
    <col min="1802" max="1802" width="8.1796875" style="3" bestFit="1" customWidth="1"/>
    <col min="1803" max="1803" width="4.7265625" style="3" bestFit="1" customWidth="1"/>
    <col min="1804" max="1804" width="8.1796875" style="3" bestFit="1" customWidth="1"/>
    <col min="1805" max="1809" width="4.7265625" style="3" bestFit="1" customWidth="1"/>
    <col min="1810" max="1811" width="8.1796875" style="3" bestFit="1" customWidth="1"/>
    <col min="1812" max="1812" width="6.7265625" style="3" bestFit="1" customWidth="1"/>
    <col min="1813" max="1813" width="4.7265625" style="3" bestFit="1" customWidth="1"/>
    <col min="1814" max="1814" width="6.7265625" style="3" bestFit="1" customWidth="1"/>
    <col min="1815" max="1819" width="4.7265625" style="3" bestFit="1" customWidth="1"/>
    <col min="1820" max="1821" width="6.7265625" style="3" bestFit="1" customWidth="1"/>
    <col min="1822" max="1823" width="4.7265625" style="3" bestFit="1" customWidth="1"/>
    <col min="1824" max="1824" width="8.1796875" style="3" bestFit="1" customWidth="1"/>
    <col min="1825" max="1829" width="4.7265625" style="3" bestFit="1" customWidth="1"/>
    <col min="1830" max="1831" width="5.7265625" style="3" bestFit="1" customWidth="1"/>
    <col min="1832" max="1833" width="4.7265625" style="3" bestFit="1" customWidth="1"/>
    <col min="1834" max="1834" width="6.7265625" style="3" bestFit="1" customWidth="1"/>
    <col min="1835" max="1839" width="4.7265625" style="3" bestFit="1" customWidth="1"/>
    <col min="1840" max="1840" width="9.26953125" style="3" bestFit="1" customWidth="1"/>
    <col min="1841" max="1841" width="8.1796875" style="3" bestFit="1" customWidth="1"/>
    <col min="1842" max="1843" width="4.7265625" style="3" bestFit="1" customWidth="1"/>
    <col min="1844" max="1844" width="9.26953125" style="3" bestFit="1" customWidth="1"/>
    <col min="1845" max="1849" width="4.7265625" style="3" bestFit="1" customWidth="1"/>
    <col min="1850" max="1850" width="8.1796875" style="3" bestFit="1" customWidth="1"/>
    <col min="1851" max="1851" width="6.7265625" style="3" bestFit="1" customWidth="1"/>
    <col min="1852" max="1853" width="4.7265625" style="3" bestFit="1" customWidth="1"/>
    <col min="1854" max="1854" width="8.1796875" style="3" bestFit="1" customWidth="1"/>
    <col min="1855" max="1855" width="13.81640625" style="3" bestFit="1" customWidth="1"/>
    <col min="1856" max="2048" width="9.1796875" style="3"/>
    <col min="2049" max="2049" width="7" style="3" bestFit="1" customWidth="1"/>
    <col min="2050" max="2050" width="51.81640625" style="3" customWidth="1"/>
    <col min="2051" max="2051" width="4.7265625" style="3" bestFit="1" customWidth="1"/>
    <col min="2052" max="2052" width="6.7265625" style="3" bestFit="1" customWidth="1"/>
    <col min="2053" max="2055" width="4.7265625" style="3" bestFit="1" customWidth="1"/>
    <col min="2056" max="2056" width="8.1796875" style="3" bestFit="1" customWidth="1"/>
    <col min="2057" max="2057" width="9.26953125" style="3" bestFit="1" customWidth="1"/>
    <col min="2058" max="2058" width="8.1796875" style="3" bestFit="1" customWidth="1"/>
    <col min="2059" max="2059" width="4.7265625" style="3" bestFit="1" customWidth="1"/>
    <col min="2060" max="2060" width="8.1796875" style="3" bestFit="1" customWidth="1"/>
    <col min="2061" max="2065" width="4.7265625" style="3" bestFit="1" customWidth="1"/>
    <col min="2066" max="2067" width="8.1796875" style="3" bestFit="1" customWidth="1"/>
    <col min="2068" max="2068" width="6.7265625" style="3" bestFit="1" customWidth="1"/>
    <col min="2069" max="2069" width="4.7265625" style="3" bestFit="1" customWidth="1"/>
    <col min="2070" max="2070" width="6.7265625" style="3" bestFit="1" customWidth="1"/>
    <col min="2071" max="2075" width="4.7265625" style="3" bestFit="1" customWidth="1"/>
    <col min="2076" max="2077" width="6.7265625" style="3" bestFit="1" customWidth="1"/>
    <col min="2078" max="2079" width="4.7265625" style="3" bestFit="1" customWidth="1"/>
    <col min="2080" max="2080" width="8.1796875" style="3" bestFit="1" customWidth="1"/>
    <col min="2081" max="2085" width="4.7265625" style="3" bestFit="1" customWidth="1"/>
    <col min="2086" max="2087" width="5.7265625" style="3" bestFit="1" customWidth="1"/>
    <col min="2088" max="2089" width="4.7265625" style="3" bestFit="1" customWidth="1"/>
    <col min="2090" max="2090" width="6.7265625" style="3" bestFit="1" customWidth="1"/>
    <col min="2091" max="2095" width="4.7265625" style="3" bestFit="1" customWidth="1"/>
    <col min="2096" max="2096" width="9.26953125" style="3" bestFit="1" customWidth="1"/>
    <col min="2097" max="2097" width="8.1796875" style="3" bestFit="1" customWidth="1"/>
    <col min="2098" max="2099" width="4.7265625" style="3" bestFit="1" customWidth="1"/>
    <col min="2100" max="2100" width="9.26953125" style="3" bestFit="1" customWidth="1"/>
    <col min="2101" max="2105" width="4.7265625" style="3" bestFit="1" customWidth="1"/>
    <col min="2106" max="2106" width="8.1796875" style="3" bestFit="1" customWidth="1"/>
    <col min="2107" max="2107" width="6.7265625" style="3" bestFit="1" customWidth="1"/>
    <col min="2108" max="2109" width="4.7265625" style="3" bestFit="1" customWidth="1"/>
    <col min="2110" max="2110" width="8.1796875" style="3" bestFit="1" customWidth="1"/>
    <col min="2111" max="2111" width="13.81640625" style="3" bestFit="1" customWidth="1"/>
    <col min="2112" max="2304" width="9.1796875" style="3"/>
    <col min="2305" max="2305" width="7" style="3" bestFit="1" customWidth="1"/>
    <col min="2306" max="2306" width="51.81640625" style="3" customWidth="1"/>
    <col min="2307" max="2307" width="4.7265625" style="3" bestFit="1" customWidth="1"/>
    <col min="2308" max="2308" width="6.7265625" style="3" bestFit="1" customWidth="1"/>
    <col min="2309" max="2311" width="4.7265625" style="3" bestFit="1" customWidth="1"/>
    <col min="2312" max="2312" width="8.1796875" style="3" bestFit="1" customWidth="1"/>
    <col min="2313" max="2313" width="9.26953125" style="3" bestFit="1" customWidth="1"/>
    <col min="2314" max="2314" width="8.1796875" style="3" bestFit="1" customWidth="1"/>
    <col min="2315" max="2315" width="4.7265625" style="3" bestFit="1" customWidth="1"/>
    <col min="2316" max="2316" width="8.1796875" style="3" bestFit="1" customWidth="1"/>
    <col min="2317" max="2321" width="4.7265625" style="3" bestFit="1" customWidth="1"/>
    <col min="2322" max="2323" width="8.1796875" style="3" bestFit="1" customWidth="1"/>
    <col min="2324" max="2324" width="6.7265625" style="3" bestFit="1" customWidth="1"/>
    <col min="2325" max="2325" width="4.7265625" style="3" bestFit="1" customWidth="1"/>
    <col min="2326" max="2326" width="6.7265625" style="3" bestFit="1" customWidth="1"/>
    <col min="2327" max="2331" width="4.7265625" style="3" bestFit="1" customWidth="1"/>
    <col min="2332" max="2333" width="6.7265625" style="3" bestFit="1" customWidth="1"/>
    <col min="2334" max="2335" width="4.7265625" style="3" bestFit="1" customWidth="1"/>
    <col min="2336" max="2336" width="8.1796875" style="3" bestFit="1" customWidth="1"/>
    <col min="2337" max="2341" width="4.7265625" style="3" bestFit="1" customWidth="1"/>
    <col min="2342" max="2343" width="5.7265625" style="3" bestFit="1" customWidth="1"/>
    <col min="2344" max="2345" width="4.7265625" style="3" bestFit="1" customWidth="1"/>
    <col min="2346" max="2346" width="6.7265625" style="3" bestFit="1" customWidth="1"/>
    <col min="2347" max="2351" width="4.7265625" style="3" bestFit="1" customWidth="1"/>
    <col min="2352" max="2352" width="9.26953125" style="3" bestFit="1" customWidth="1"/>
    <col min="2353" max="2353" width="8.1796875" style="3" bestFit="1" customWidth="1"/>
    <col min="2354" max="2355" width="4.7265625" style="3" bestFit="1" customWidth="1"/>
    <col min="2356" max="2356" width="9.26953125" style="3" bestFit="1" customWidth="1"/>
    <col min="2357" max="2361" width="4.7265625" style="3" bestFit="1" customWidth="1"/>
    <col min="2362" max="2362" width="8.1796875" style="3" bestFit="1" customWidth="1"/>
    <col min="2363" max="2363" width="6.7265625" style="3" bestFit="1" customWidth="1"/>
    <col min="2364" max="2365" width="4.7265625" style="3" bestFit="1" customWidth="1"/>
    <col min="2366" max="2366" width="8.1796875" style="3" bestFit="1" customWidth="1"/>
    <col min="2367" max="2367" width="13.81640625" style="3" bestFit="1" customWidth="1"/>
    <col min="2368" max="2560" width="9.1796875" style="3"/>
    <col min="2561" max="2561" width="7" style="3" bestFit="1" customWidth="1"/>
    <col min="2562" max="2562" width="51.81640625" style="3" customWidth="1"/>
    <col min="2563" max="2563" width="4.7265625" style="3" bestFit="1" customWidth="1"/>
    <col min="2564" max="2564" width="6.7265625" style="3" bestFit="1" customWidth="1"/>
    <col min="2565" max="2567" width="4.7265625" style="3" bestFit="1" customWidth="1"/>
    <col min="2568" max="2568" width="8.1796875" style="3" bestFit="1" customWidth="1"/>
    <col min="2569" max="2569" width="9.26953125" style="3" bestFit="1" customWidth="1"/>
    <col min="2570" max="2570" width="8.1796875" style="3" bestFit="1" customWidth="1"/>
    <col min="2571" max="2571" width="4.7265625" style="3" bestFit="1" customWidth="1"/>
    <col min="2572" max="2572" width="8.1796875" style="3" bestFit="1" customWidth="1"/>
    <col min="2573" max="2577" width="4.7265625" style="3" bestFit="1" customWidth="1"/>
    <col min="2578" max="2579" width="8.1796875" style="3" bestFit="1" customWidth="1"/>
    <col min="2580" max="2580" width="6.7265625" style="3" bestFit="1" customWidth="1"/>
    <col min="2581" max="2581" width="4.7265625" style="3" bestFit="1" customWidth="1"/>
    <col min="2582" max="2582" width="6.7265625" style="3" bestFit="1" customWidth="1"/>
    <col min="2583" max="2587" width="4.7265625" style="3" bestFit="1" customWidth="1"/>
    <col min="2588" max="2589" width="6.7265625" style="3" bestFit="1" customWidth="1"/>
    <col min="2590" max="2591" width="4.7265625" style="3" bestFit="1" customWidth="1"/>
    <col min="2592" max="2592" width="8.1796875" style="3" bestFit="1" customWidth="1"/>
    <col min="2593" max="2597" width="4.7265625" style="3" bestFit="1" customWidth="1"/>
    <col min="2598" max="2599" width="5.7265625" style="3" bestFit="1" customWidth="1"/>
    <col min="2600" max="2601" width="4.7265625" style="3" bestFit="1" customWidth="1"/>
    <col min="2602" max="2602" width="6.7265625" style="3" bestFit="1" customWidth="1"/>
    <col min="2603" max="2607" width="4.7265625" style="3" bestFit="1" customWidth="1"/>
    <col min="2608" max="2608" width="9.26953125" style="3" bestFit="1" customWidth="1"/>
    <col min="2609" max="2609" width="8.1796875" style="3" bestFit="1" customWidth="1"/>
    <col min="2610" max="2611" width="4.7265625" style="3" bestFit="1" customWidth="1"/>
    <col min="2612" max="2612" width="9.26953125" style="3" bestFit="1" customWidth="1"/>
    <col min="2613" max="2617" width="4.7265625" style="3" bestFit="1" customWidth="1"/>
    <col min="2618" max="2618" width="8.1796875" style="3" bestFit="1" customWidth="1"/>
    <col min="2619" max="2619" width="6.7265625" style="3" bestFit="1" customWidth="1"/>
    <col min="2620" max="2621" width="4.7265625" style="3" bestFit="1" customWidth="1"/>
    <col min="2622" max="2622" width="8.1796875" style="3" bestFit="1" customWidth="1"/>
    <col min="2623" max="2623" width="13.81640625" style="3" bestFit="1" customWidth="1"/>
    <col min="2624" max="2816" width="9.1796875" style="3"/>
    <col min="2817" max="2817" width="7" style="3" bestFit="1" customWidth="1"/>
    <col min="2818" max="2818" width="51.81640625" style="3" customWidth="1"/>
    <col min="2819" max="2819" width="4.7265625" style="3" bestFit="1" customWidth="1"/>
    <col min="2820" max="2820" width="6.7265625" style="3" bestFit="1" customWidth="1"/>
    <col min="2821" max="2823" width="4.7265625" style="3" bestFit="1" customWidth="1"/>
    <col min="2824" max="2824" width="8.1796875" style="3" bestFit="1" customWidth="1"/>
    <col min="2825" max="2825" width="9.26953125" style="3" bestFit="1" customWidth="1"/>
    <col min="2826" max="2826" width="8.1796875" style="3" bestFit="1" customWidth="1"/>
    <col min="2827" max="2827" width="4.7265625" style="3" bestFit="1" customWidth="1"/>
    <col min="2828" max="2828" width="8.1796875" style="3" bestFit="1" customWidth="1"/>
    <col min="2829" max="2833" width="4.7265625" style="3" bestFit="1" customWidth="1"/>
    <col min="2834" max="2835" width="8.1796875" style="3" bestFit="1" customWidth="1"/>
    <col min="2836" max="2836" width="6.7265625" style="3" bestFit="1" customWidth="1"/>
    <col min="2837" max="2837" width="4.7265625" style="3" bestFit="1" customWidth="1"/>
    <col min="2838" max="2838" width="6.7265625" style="3" bestFit="1" customWidth="1"/>
    <col min="2839" max="2843" width="4.7265625" style="3" bestFit="1" customWidth="1"/>
    <col min="2844" max="2845" width="6.7265625" style="3" bestFit="1" customWidth="1"/>
    <col min="2846" max="2847" width="4.7265625" style="3" bestFit="1" customWidth="1"/>
    <col min="2848" max="2848" width="8.1796875" style="3" bestFit="1" customWidth="1"/>
    <col min="2849" max="2853" width="4.7265625" style="3" bestFit="1" customWidth="1"/>
    <col min="2854" max="2855" width="5.7265625" style="3" bestFit="1" customWidth="1"/>
    <col min="2856" max="2857" width="4.7265625" style="3" bestFit="1" customWidth="1"/>
    <col min="2858" max="2858" width="6.7265625" style="3" bestFit="1" customWidth="1"/>
    <col min="2859" max="2863" width="4.7265625" style="3" bestFit="1" customWidth="1"/>
    <col min="2864" max="2864" width="9.26953125" style="3" bestFit="1" customWidth="1"/>
    <col min="2865" max="2865" width="8.1796875" style="3" bestFit="1" customWidth="1"/>
    <col min="2866" max="2867" width="4.7265625" style="3" bestFit="1" customWidth="1"/>
    <col min="2868" max="2868" width="9.26953125" style="3" bestFit="1" customWidth="1"/>
    <col min="2869" max="2873" width="4.7265625" style="3" bestFit="1" customWidth="1"/>
    <col min="2874" max="2874" width="8.1796875" style="3" bestFit="1" customWidth="1"/>
    <col min="2875" max="2875" width="6.7265625" style="3" bestFit="1" customWidth="1"/>
    <col min="2876" max="2877" width="4.7265625" style="3" bestFit="1" customWidth="1"/>
    <col min="2878" max="2878" width="8.1796875" style="3" bestFit="1" customWidth="1"/>
    <col min="2879" max="2879" width="13.81640625" style="3" bestFit="1" customWidth="1"/>
    <col min="2880" max="3072" width="9.1796875" style="3"/>
    <col min="3073" max="3073" width="7" style="3" bestFit="1" customWidth="1"/>
    <col min="3074" max="3074" width="51.81640625" style="3" customWidth="1"/>
    <col min="3075" max="3075" width="4.7265625" style="3" bestFit="1" customWidth="1"/>
    <col min="3076" max="3076" width="6.7265625" style="3" bestFit="1" customWidth="1"/>
    <col min="3077" max="3079" width="4.7265625" style="3" bestFit="1" customWidth="1"/>
    <col min="3080" max="3080" width="8.1796875" style="3" bestFit="1" customWidth="1"/>
    <col min="3081" max="3081" width="9.26953125" style="3" bestFit="1" customWidth="1"/>
    <col min="3082" max="3082" width="8.1796875" style="3" bestFit="1" customWidth="1"/>
    <col min="3083" max="3083" width="4.7265625" style="3" bestFit="1" customWidth="1"/>
    <col min="3084" max="3084" width="8.1796875" style="3" bestFit="1" customWidth="1"/>
    <col min="3085" max="3089" width="4.7265625" style="3" bestFit="1" customWidth="1"/>
    <col min="3090" max="3091" width="8.1796875" style="3" bestFit="1" customWidth="1"/>
    <col min="3092" max="3092" width="6.7265625" style="3" bestFit="1" customWidth="1"/>
    <col min="3093" max="3093" width="4.7265625" style="3" bestFit="1" customWidth="1"/>
    <col min="3094" max="3094" width="6.7265625" style="3" bestFit="1" customWidth="1"/>
    <col min="3095" max="3099" width="4.7265625" style="3" bestFit="1" customWidth="1"/>
    <col min="3100" max="3101" width="6.7265625" style="3" bestFit="1" customWidth="1"/>
    <col min="3102" max="3103" width="4.7265625" style="3" bestFit="1" customWidth="1"/>
    <col min="3104" max="3104" width="8.1796875" style="3" bestFit="1" customWidth="1"/>
    <col min="3105" max="3109" width="4.7265625" style="3" bestFit="1" customWidth="1"/>
    <col min="3110" max="3111" width="5.7265625" style="3" bestFit="1" customWidth="1"/>
    <col min="3112" max="3113" width="4.7265625" style="3" bestFit="1" customWidth="1"/>
    <col min="3114" max="3114" width="6.7265625" style="3" bestFit="1" customWidth="1"/>
    <col min="3115" max="3119" width="4.7265625" style="3" bestFit="1" customWidth="1"/>
    <col min="3120" max="3120" width="9.26953125" style="3" bestFit="1" customWidth="1"/>
    <col min="3121" max="3121" width="8.1796875" style="3" bestFit="1" customWidth="1"/>
    <col min="3122" max="3123" width="4.7265625" style="3" bestFit="1" customWidth="1"/>
    <col min="3124" max="3124" width="9.26953125" style="3" bestFit="1" customWidth="1"/>
    <col min="3125" max="3129" width="4.7265625" style="3" bestFit="1" customWidth="1"/>
    <col min="3130" max="3130" width="8.1796875" style="3" bestFit="1" customWidth="1"/>
    <col min="3131" max="3131" width="6.7265625" style="3" bestFit="1" customWidth="1"/>
    <col min="3132" max="3133" width="4.7265625" style="3" bestFit="1" customWidth="1"/>
    <col min="3134" max="3134" width="8.1796875" style="3" bestFit="1" customWidth="1"/>
    <col min="3135" max="3135" width="13.81640625" style="3" bestFit="1" customWidth="1"/>
    <col min="3136" max="3328" width="9.1796875" style="3"/>
    <col min="3329" max="3329" width="7" style="3" bestFit="1" customWidth="1"/>
    <col min="3330" max="3330" width="51.81640625" style="3" customWidth="1"/>
    <col min="3331" max="3331" width="4.7265625" style="3" bestFit="1" customWidth="1"/>
    <col min="3332" max="3332" width="6.7265625" style="3" bestFit="1" customWidth="1"/>
    <col min="3333" max="3335" width="4.7265625" style="3" bestFit="1" customWidth="1"/>
    <col min="3336" max="3336" width="8.1796875" style="3" bestFit="1" customWidth="1"/>
    <col min="3337" max="3337" width="9.26953125" style="3" bestFit="1" customWidth="1"/>
    <col min="3338" max="3338" width="8.1796875" style="3" bestFit="1" customWidth="1"/>
    <col min="3339" max="3339" width="4.7265625" style="3" bestFit="1" customWidth="1"/>
    <col min="3340" max="3340" width="8.1796875" style="3" bestFit="1" customWidth="1"/>
    <col min="3341" max="3345" width="4.7265625" style="3" bestFit="1" customWidth="1"/>
    <col min="3346" max="3347" width="8.1796875" style="3" bestFit="1" customWidth="1"/>
    <col min="3348" max="3348" width="6.7265625" style="3" bestFit="1" customWidth="1"/>
    <col min="3349" max="3349" width="4.7265625" style="3" bestFit="1" customWidth="1"/>
    <col min="3350" max="3350" width="6.7265625" style="3" bestFit="1" customWidth="1"/>
    <col min="3351" max="3355" width="4.7265625" style="3" bestFit="1" customWidth="1"/>
    <col min="3356" max="3357" width="6.7265625" style="3" bestFit="1" customWidth="1"/>
    <col min="3358" max="3359" width="4.7265625" style="3" bestFit="1" customWidth="1"/>
    <col min="3360" max="3360" width="8.1796875" style="3" bestFit="1" customWidth="1"/>
    <col min="3361" max="3365" width="4.7265625" style="3" bestFit="1" customWidth="1"/>
    <col min="3366" max="3367" width="5.7265625" style="3" bestFit="1" customWidth="1"/>
    <col min="3368" max="3369" width="4.7265625" style="3" bestFit="1" customWidth="1"/>
    <col min="3370" max="3370" width="6.7265625" style="3" bestFit="1" customWidth="1"/>
    <col min="3371" max="3375" width="4.7265625" style="3" bestFit="1" customWidth="1"/>
    <col min="3376" max="3376" width="9.26953125" style="3" bestFit="1" customWidth="1"/>
    <col min="3377" max="3377" width="8.1796875" style="3" bestFit="1" customWidth="1"/>
    <col min="3378" max="3379" width="4.7265625" style="3" bestFit="1" customWidth="1"/>
    <col min="3380" max="3380" width="9.26953125" style="3" bestFit="1" customWidth="1"/>
    <col min="3381" max="3385" width="4.7265625" style="3" bestFit="1" customWidth="1"/>
    <col min="3386" max="3386" width="8.1796875" style="3" bestFit="1" customWidth="1"/>
    <col min="3387" max="3387" width="6.7265625" style="3" bestFit="1" customWidth="1"/>
    <col min="3388" max="3389" width="4.7265625" style="3" bestFit="1" customWidth="1"/>
    <col min="3390" max="3390" width="8.1796875" style="3" bestFit="1" customWidth="1"/>
    <col min="3391" max="3391" width="13.81640625" style="3" bestFit="1" customWidth="1"/>
    <col min="3392" max="3584" width="9.1796875" style="3"/>
    <col min="3585" max="3585" width="7" style="3" bestFit="1" customWidth="1"/>
    <col min="3586" max="3586" width="51.81640625" style="3" customWidth="1"/>
    <col min="3587" max="3587" width="4.7265625" style="3" bestFit="1" customWidth="1"/>
    <col min="3588" max="3588" width="6.7265625" style="3" bestFit="1" customWidth="1"/>
    <col min="3589" max="3591" width="4.7265625" style="3" bestFit="1" customWidth="1"/>
    <col min="3592" max="3592" width="8.1796875" style="3" bestFit="1" customWidth="1"/>
    <col min="3593" max="3593" width="9.26953125" style="3" bestFit="1" customWidth="1"/>
    <col min="3594" max="3594" width="8.1796875" style="3" bestFit="1" customWidth="1"/>
    <col min="3595" max="3595" width="4.7265625" style="3" bestFit="1" customWidth="1"/>
    <col min="3596" max="3596" width="8.1796875" style="3" bestFit="1" customWidth="1"/>
    <col min="3597" max="3601" width="4.7265625" style="3" bestFit="1" customWidth="1"/>
    <col min="3602" max="3603" width="8.1796875" style="3" bestFit="1" customWidth="1"/>
    <col min="3604" max="3604" width="6.7265625" style="3" bestFit="1" customWidth="1"/>
    <col min="3605" max="3605" width="4.7265625" style="3" bestFit="1" customWidth="1"/>
    <col min="3606" max="3606" width="6.7265625" style="3" bestFit="1" customWidth="1"/>
    <col min="3607" max="3611" width="4.7265625" style="3" bestFit="1" customWidth="1"/>
    <col min="3612" max="3613" width="6.7265625" style="3" bestFit="1" customWidth="1"/>
    <col min="3614" max="3615" width="4.7265625" style="3" bestFit="1" customWidth="1"/>
    <col min="3616" max="3616" width="8.1796875" style="3" bestFit="1" customWidth="1"/>
    <col min="3617" max="3621" width="4.7265625" style="3" bestFit="1" customWidth="1"/>
    <col min="3622" max="3623" width="5.7265625" style="3" bestFit="1" customWidth="1"/>
    <col min="3624" max="3625" width="4.7265625" style="3" bestFit="1" customWidth="1"/>
    <col min="3626" max="3626" width="6.7265625" style="3" bestFit="1" customWidth="1"/>
    <col min="3627" max="3631" width="4.7265625" style="3" bestFit="1" customWidth="1"/>
    <col min="3632" max="3632" width="9.26953125" style="3" bestFit="1" customWidth="1"/>
    <col min="3633" max="3633" width="8.1796875" style="3" bestFit="1" customWidth="1"/>
    <col min="3634" max="3635" width="4.7265625" style="3" bestFit="1" customWidth="1"/>
    <col min="3636" max="3636" width="9.26953125" style="3" bestFit="1" customWidth="1"/>
    <col min="3637" max="3641" width="4.7265625" style="3" bestFit="1" customWidth="1"/>
    <col min="3642" max="3642" width="8.1796875" style="3" bestFit="1" customWidth="1"/>
    <col min="3643" max="3643" width="6.7265625" style="3" bestFit="1" customWidth="1"/>
    <col min="3644" max="3645" width="4.7265625" style="3" bestFit="1" customWidth="1"/>
    <col min="3646" max="3646" width="8.1796875" style="3" bestFit="1" customWidth="1"/>
    <col min="3647" max="3647" width="13.81640625" style="3" bestFit="1" customWidth="1"/>
    <col min="3648" max="3840" width="9.1796875" style="3"/>
    <col min="3841" max="3841" width="7" style="3" bestFit="1" customWidth="1"/>
    <col min="3842" max="3842" width="51.81640625" style="3" customWidth="1"/>
    <col min="3843" max="3843" width="4.7265625" style="3" bestFit="1" customWidth="1"/>
    <col min="3844" max="3844" width="6.7265625" style="3" bestFit="1" customWidth="1"/>
    <col min="3845" max="3847" width="4.7265625" style="3" bestFit="1" customWidth="1"/>
    <col min="3848" max="3848" width="8.1796875" style="3" bestFit="1" customWidth="1"/>
    <col min="3849" max="3849" width="9.26953125" style="3" bestFit="1" customWidth="1"/>
    <col min="3850" max="3850" width="8.1796875" style="3" bestFit="1" customWidth="1"/>
    <col min="3851" max="3851" width="4.7265625" style="3" bestFit="1" customWidth="1"/>
    <col min="3852" max="3852" width="8.1796875" style="3" bestFit="1" customWidth="1"/>
    <col min="3853" max="3857" width="4.7265625" style="3" bestFit="1" customWidth="1"/>
    <col min="3858" max="3859" width="8.1796875" style="3" bestFit="1" customWidth="1"/>
    <col min="3860" max="3860" width="6.7265625" style="3" bestFit="1" customWidth="1"/>
    <col min="3861" max="3861" width="4.7265625" style="3" bestFit="1" customWidth="1"/>
    <col min="3862" max="3862" width="6.7265625" style="3" bestFit="1" customWidth="1"/>
    <col min="3863" max="3867" width="4.7265625" style="3" bestFit="1" customWidth="1"/>
    <col min="3868" max="3869" width="6.7265625" style="3" bestFit="1" customWidth="1"/>
    <col min="3870" max="3871" width="4.7265625" style="3" bestFit="1" customWidth="1"/>
    <col min="3872" max="3872" width="8.1796875" style="3" bestFit="1" customWidth="1"/>
    <col min="3873" max="3877" width="4.7265625" style="3" bestFit="1" customWidth="1"/>
    <col min="3878" max="3879" width="5.7265625" style="3" bestFit="1" customWidth="1"/>
    <col min="3880" max="3881" width="4.7265625" style="3" bestFit="1" customWidth="1"/>
    <col min="3882" max="3882" width="6.7265625" style="3" bestFit="1" customWidth="1"/>
    <col min="3883" max="3887" width="4.7265625" style="3" bestFit="1" customWidth="1"/>
    <col min="3888" max="3888" width="9.26953125" style="3" bestFit="1" customWidth="1"/>
    <col min="3889" max="3889" width="8.1796875" style="3" bestFit="1" customWidth="1"/>
    <col min="3890" max="3891" width="4.7265625" style="3" bestFit="1" customWidth="1"/>
    <col min="3892" max="3892" width="9.26953125" style="3" bestFit="1" customWidth="1"/>
    <col min="3893" max="3897" width="4.7265625" style="3" bestFit="1" customWidth="1"/>
    <col min="3898" max="3898" width="8.1796875" style="3" bestFit="1" customWidth="1"/>
    <col min="3899" max="3899" width="6.7265625" style="3" bestFit="1" customWidth="1"/>
    <col min="3900" max="3901" width="4.7265625" style="3" bestFit="1" customWidth="1"/>
    <col min="3902" max="3902" width="8.1796875" style="3" bestFit="1" customWidth="1"/>
    <col min="3903" max="3903" width="13.81640625" style="3" bestFit="1" customWidth="1"/>
    <col min="3904" max="4096" width="9.1796875" style="3"/>
    <col min="4097" max="4097" width="7" style="3" bestFit="1" customWidth="1"/>
    <col min="4098" max="4098" width="51.81640625" style="3" customWidth="1"/>
    <col min="4099" max="4099" width="4.7265625" style="3" bestFit="1" customWidth="1"/>
    <col min="4100" max="4100" width="6.7265625" style="3" bestFit="1" customWidth="1"/>
    <col min="4101" max="4103" width="4.7265625" style="3" bestFit="1" customWidth="1"/>
    <col min="4104" max="4104" width="8.1796875" style="3" bestFit="1" customWidth="1"/>
    <col min="4105" max="4105" width="9.26953125" style="3" bestFit="1" customWidth="1"/>
    <col min="4106" max="4106" width="8.1796875" style="3" bestFit="1" customWidth="1"/>
    <col min="4107" max="4107" width="4.7265625" style="3" bestFit="1" customWidth="1"/>
    <col min="4108" max="4108" width="8.1796875" style="3" bestFit="1" customWidth="1"/>
    <col min="4109" max="4113" width="4.7265625" style="3" bestFit="1" customWidth="1"/>
    <col min="4114" max="4115" width="8.1796875" style="3" bestFit="1" customWidth="1"/>
    <col min="4116" max="4116" width="6.7265625" style="3" bestFit="1" customWidth="1"/>
    <col min="4117" max="4117" width="4.7265625" style="3" bestFit="1" customWidth="1"/>
    <col min="4118" max="4118" width="6.7265625" style="3" bestFit="1" customWidth="1"/>
    <col min="4119" max="4123" width="4.7265625" style="3" bestFit="1" customWidth="1"/>
    <col min="4124" max="4125" width="6.7265625" style="3" bestFit="1" customWidth="1"/>
    <col min="4126" max="4127" width="4.7265625" style="3" bestFit="1" customWidth="1"/>
    <col min="4128" max="4128" width="8.1796875" style="3" bestFit="1" customWidth="1"/>
    <col min="4129" max="4133" width="4.7265625" style="3" bestFit="1" customWidth="1"/>
    <col min="4134" max="4135" width="5.7265625" style="3" bestFit="1" customWidth="1"/>
    <col min="4136" max="4137" width="4.7265625" style="3" bestFit="1" customWidth="1"/>
    <col min="4138" max="4138" width="6.7265625" style="3" bestFit="1" customWidth="1"/>
    <col min="4139" max="4143" width="4.7265625" style="3" bestFit="1" customWidth="1"/>
    <col min="4144" max="4144" width="9.26953125" style="3" bestFit="1" customWidth="1"/>
    <col min="4145" max="4145" width="8.1796875" style="3" bestFit="1" customWidth="1"/>
    <col min="4146" max="4147" width="4.7265625" style="3" bestFit="1" customWidth="1"/>
    <col min="4148" max="4148" width="9.26953125" style="3" bestFit="1" customWidth="1"/>
    <col min="4149" max="4153" width="4.7265625" style="3" bestFit="1" customWidth="1"/>
    <col min="4154" max="4154" width="8.1796875" style="3" bestFit="1" customWidth="1"/>
    <col min="4155" max="4155" width="6.7265625" style="3" bestFit="1" customWidth="1"/>
    <col min="4156" max="4157" width="4.7265625" style="3" bestFit="1" customWidth="1"/>
    <col min="4158" max="4158" width="8.1796875" style="3" bestFit="1" customWidth="1"/>
    <col min="4159" max="4159" width="13.81640625" style="3" bestFit="1" customWidth="1"/>
    <col min="4160" max="4352" width="9.1796875" style="3"/>
    <col min="4353" max="4353" width="7" style="3" bestFit="1" customWidth="1"/>
    <col min="4354" max="4354" width="51.81640625" style="3" customWidth="1"/>
    <col min="4355" max="4355" width="4.7265625" style="3" bestFit="1" customWidth="1"/>
    <col min="4356" max="4356" width="6.7265625" style="3" bestFit="1" customWidth="1"/>
    <col min="4357" max="4359" width="4.7265625" style="3" bestFit="1" customWidth="1"/>
    <col min="4360" max="4360" width="8.1796875" style="3" bestFit="1" customWidth="1"/>
    <col min="4361" max="4361" width="9.26953125" style="3" bestFit="1" customWidth="1"/>
    <col min="4362" max="4362" width="8.1796875" style="3" bestFit="1" customWidth="1"/>
    <col min="4363" max="4363" width="4.7265625" style="3" bestFit="1" customWidth="1"/>
    <col min="4364" max="4364" width="8.1796875" style="3" bestFit="1" customWidth="1"/>
    <col min="4365" max="4369" width="4.7265625" style="3" bestFit="1" customWidth="1"/>
    <col min="4370" max="4371" width="8.1796875" style="3" bestFit="1" customWidth="1"/>
    <col min="4372" max="4372" width="6.7265625" style="3" bestFit="1" customWidth="1"/>
    <col min="4373" max="4373" width="4.7265625" style="3" bestFit="1" customWidth="1"/>
    <col min="4374" max="4374" width="6.7265625" style="3" bestFit="1" customWidth="1"/>
    <col min="4375" max="4379" width="4.7265625" style="3" bestFit="1" customWidth="1"/>
    <col min="4380" max="4381" width="6.7265625" style="3" bestFit="1" customWidth="1"/>
    <col min="4382" max="4383" width="4.7265625" style="3" bestFit="1" customWidth="1"/>
    <col min="4384" max="4384" width="8.1796875" style="3" bestFit="1" customWidth="1"/>
    <col min="4385" max="4389" width="4.7265625" style="3" bestFit="1" customWidth="1"/>
    <col min="4390" max="4391" width="5.7265625" style="3" bestFit="1" customWidth="1"/>
    <col min="4392" max="4393" width="4.7265625" style="3" bestFit="1" customWidth="1"/>
    <col min="4394" max="4394" width="6.7265625" style="3" bestFit="1" customWidth="1"/>
    <col min="4395" max="4399" width="4.7265625" style="3" bestFit="1" customWidth="1"/>
    <col min="4400" max="4400" width="9.26953125" style="3" bestFit="1" customWidth="1"/>
    <col min="4401" max="4401" width="8.1796875" style="3" bestFit="1" customWidth="1"/>
    <col min="4402" max="4403" width="4.7265625" style="3" bestFit="1" customWidth="1"/>
    <col min="4404" max="4404" width="9.26953125" style="3" bestFit="1" customWidth="1"/>
    <col min="4405" max="4409" width="4.7265625" style="3" bestFit="1" customWidth="1"/>
    <col min="4410" max="4410" width="8.1796875" style="3" bestFit="1" customWidth="1"/>
    <col min="4411" max="4411" width="6.7265625" style="3" bestFit="1" customWidth="1"/>
    <col min="4412" max="4413" width="4.7265625" style="3" bestFit="1" customWidth="1"/>
    <col min="4414" max="4414" width="8.1796875" style="3" bestFit="1" customWidth="1"/>
    <col min="4415" max="4415" width="13.81640625" style="3" bestFit="1" customWidth="1"/>
    <col min="4416" max="4608" width="9.1796875" style="3"/>
    <col min="4609" max="4609" width="7" style="3" bestFit="1" customWidth="1"/>
    <col min="4610" max="4610" width="51.81640625" style="3" customWidth="1"/>
    <col min="4611" max="4611" width="4.7265625" style="3" bestFit="1" customWidth="1"/>
    <col min="4612" max="4612" width="6.7265625" style="3" bestFit="1" customWidth="1"/>
    <col min="4613" max="4615" width="4.7265625" style="3" bestFit="1" customWidth="1"/>
    <col min="4616" max="4616" width="8.1796875" style="3" bestFit="1" customWidth="1"/>
    <col min="4617" max="4617" width="9.26953125" style="3" bestFit="1" customWidth="1"/>
    <col min="4618" max="4618" width="8.1796875" style="3" bestFit="1" customWidth="1"/>
    <col min="4619" max="4619" width="4.7265625" style="3" bestFit="1" customWidth="1"/>
    <col min="4620" max="4620" width="8.1796875" style="3" bestFit="1" customWidth="1"/>
    <col min="4621" max="4625" width="4.7265625" style="3" bestFit="1" customWidth="1"/>
    <col min="4626" max="4627" width="8.1796875" style="3" bestFit="1" customWidth="1"/>
    <col min="4628" max="4628" width="6.7265625" style="3" bestFit="1" customWidth="1"/>
    <col min="4629" max="4629" width="4.7265625" style="3" bestFit="1" customWidth="1"/>
    <col min="4630" max="4630" width="6.7265625" style="3" bestFit="1" customWidth="1"/>
    <col min="4631" max="4635" width="4.7265625" style="3" bestFit="1" customWidth="1"/>
    <col min="4636" max="4637" width="6.7265625" style="3" bestFit="1" customWidth="1"/>
    <col min="4638" max="4639" width="4.7265625" style="3" bestFit="1" customWidth="1"/>
    <col min="4640" max="4640" width="8.1796875" style="3" bestFit="1" customWidth="1"/>
    <col min="4641" max="4645" width="4.7265625" style="3" bestFit="1" customWidth="1"/>
    <col min="4646" max="4647" width="5.7265625" style="3" bestFit="1" customWidth="1"/>
    <col min="4648" max="4649" width="4.7265625" style="3" bestFit="1" customWidth="1"/>
    <col min="4650" max="4650" width="6.7265625" style="3" bestFit="1" customWidth="1"/>
    <col min="4651" max="4655" width="4.7265625" style="3" bestFit="1" customWidth="1"/>
    <col min="4656" max="4656" width="9.26953125" style="3" bestFit="1" customWidth="1"/>
    <col min="4657" max="4657" width="8.1796875" style="3" bestFit="1" customWidth="1"/>
    <col min="4658" max="4659" width="4.7265625" style="3" bestFit="1" customWidth="1"/>
    <col min="4660" max="4660" width="9.26953125" style="3" bestFit="1" customWidth="1"/>
    <col min="4661" max="4665" width="4.7265625" style="3" bestFit="1" customWidth="1"/>
    <col min="4666" max="4666" width="8.1796875" style="3" bestFit="1" customWidth="1"/>
    <col min="4667" max="4667" width="6.7265625" style="3" bestFit="1" customWidth="1"/>
    <col min="4668" max="4669" width="4.7265625" style="3" bestFit="1" customWidth="1"/>
    <col min="4670" max="4670" width="8.1796875" style="3" bestFit="1" customWidth="1"/>
    <col min="4671" max="4671" width="13.81640625" style="3" bestFit="1" customWidth="1"/>
    <col min="4672" max="4864" width="9.1796875" style="3"/>
    <col min="4865" max="4865" width="7" style="3" bestFit="1" customWidth="1"/>
    <col min="4866" max="4866" width="51.81640625" style="3" customWidth="1"/>
    <col min="4867" max="4867" width="4.7265625" style="3" bestFit="1" customWidth="1"/>
    <col min="4868" max="4868" width="6.7265625" style="3" bestFit="1" customWidth="1"/>
    <col min="4869" max="4871" width="4.7265625" style="3" bestFit="1" customWidth="1"/>
    <col min="4872" max="4872" width="8.1796875" style="3" bestFit="1" customWidth="1"/>
    <col min="4873" max="4873" width="9.26953125" style="3" bestFit="1" customWidth="1"/>
    <col min="4874" max="4874" width="8.1796875" style="3" bestFit="1" customWidth="1"/>
    <col min="4875" max="4875" width="4.7265625" style="3" bestFit="1" customWidth="1"/>
    <col min="4876" max="4876" width="8.1796875" style="3" bestFit="1" customWidth="1"/>
    <col min="4877" max="4881" width="4.7265625" style="3" bestFit="1" customWidth="1"/>
    <col min="4882" max="4883" width="8.1796875" style="3" bestFit="1" customWidth="1"/>
    <col min="4884" max="4884" width="6.7265625" style="3" bestFit="1" customWidth="1"/>
    <col min="4885" max="4885" width="4.7265625" style="3" bestFit="1" customWidth="1"/>
    <col min="4886" max="4886" width="6.7265625" style="3" bestFit="1" customWidth="1"/>
    <col min="4887" max="4891" width="4.7265625" style="3" bestFit="1" customWidth="1"/>
    <col min="4892" max="4893" width="6.7265625" style="3" bestFit="1" customWidth="1"/>
    <col min="4894" max="4895" width="4.7265625" style="3" bestFit="1" customWidth="1"/>
    <col min="4896" max="4896" width="8.1796875" style="3" bestFit="1" customWidth="1"/>
    <col min="4897" max="4901" width="4.7265625" style="3" bestFit="1" customWidth="1"/>
    <col min="4902" max="4903" width="5.7265625" style="3" bestFit="1" customWidth="1"/>
    <col min="4904" max="4905" width="4.7265625" style="3" bestFit="1" customWidth="1"/>
    <col min="4906" max="4906" width="6.7265625" style="3" bestFit="1" customWidth="1"/>
    <col min="4907" max="4911" width="4.7265625" style="3" bestFit="1" customWidth="1"/>
    <col min="4912" max="4912" width="9.26953125" style="3" bestFit="1" customWidth="1"/>
    <col min="4913" max="4913" width="8.1796875" style="3" bestFit="1" customWidth="1"/>
    <col min="4914" max="4915" width="4.7265625" style="3" bestFit="1" customWidth="1"/>
    <col min="4916" max="4916" width="9.26953125" style="3" bestFit="1" customWidth="1"/>
    <col min="4917" max="4921" width="4.7265625" style="3" bestFit="1" customWidth="1"/>
    <col min="4922" max="4922" width="8.1796875" style="3" bestFit="1" customWidth="1"/>
    <col min="4923" max="4923" width="6.7265625" style="3" bestFit="1" customWidth="1"/>
    <col min="4924" max="4925" width="4.7265625" style="3" bestFit="1" customWidth="1"/>
    <col min="4926" max="4926" width="8.1796875" style="3" bestFit="1" customWidth="1"/>
    <col min="4927" max="4927" width="13.81640625" style="3" bestFit="1" customWidth="1"/>
    <col min="4928" max="5120" width="9.1796875" style="3"/>
    <col min="5121" max="5121" width="7" style="3" bestFit="1" customWidth="1"/>
    <col min="5122" max="5122" width="51.81640625" style="3" customWidth="1"/>
    <col min="5123" max="5123" width="4.7265625" style="3" bestFit="1" customWidth="1"/>
    <col min="5124" max="5124" width="6.7265625" style="3" bestFit="1" customWidth="1"/>
    <col min="5125" max="5127" width="4.7265625" style="3" bestFit="1" customWidth="1"/>
    <col min="5128" max="5128" width="8.1796875" style="3" bestFit="1" customWidth="1"/>
    <col min="5129" max="5129" width="9.26953125" style="3" bestFit="1" customWidth="1"/>
    <col min="5130" max="5130" width="8.1796875" style="3" bestFit="1" customWidth="1"/>
    <col min="5131" max="5131" width="4.7265625" style="3" bestFit="1" customWidth="1"/>
    <col min="5132" max="5132" width="8.1796875" style="3" bestFit="1" customWidth="1"/>
    <col min="5133" max="5137" width="4.7265625" style="3" bestFit="1" customWidth="1"/>
    <col min="5138" max="5139" width="8.1796875" style="3" bestFit="1" customWidth="1"/>
    <col min="5140" max="5140" width="6.7265625" style="3" bestFit="1" customWidth="1"/>
    <col min="5141" max="5141" width="4.7265625" style="3" bestFit="1" customWidth="1"/>
    <col min="5142" max="5142" width="6.7265625" style="3" bestFit="1" customWidth="1"/>
    <col min="5143" max="5147" width="4.7265625" style="3" bestFit="1" customWidth="1"/>
    <col min="5148" max="5149" width="6.7265625" style="3" bestFit="1" customWidth="1"/>
    <col min="5150" max="5151" width="4.7265625" style="3" bestFit="1" customWidth="1"/>
    <col min="5152" max="5152" width="8.1796875" style="3" bestFit="1" customWidth="1"/>
    <col min="5153" max="5157" width="4.7265625" style="3" bestFit="1" customWidth="1"/>
    <col min="5158" max="5159" width="5.7265625" style="3" bestFit="1" customWidth="1"/>
    <col min="5160" max="5161" width="4.7265625" style="3" bestFit="1" customWidth="1"/>
    <col min="5162" max="5162" width="6.7265625" style="3" bestFit="1" customWidth="1"/>
    <col min="5163" max="5167" width="4.7265625" style="3" bestFit="1" customWidth="1"/>
    <col min="5168" max="5168" width="9.26953125" style="3" bestFit="1" customWidth="1"/>
    <col min="5169" max="5169" width="8.1796875" style="3" bestFit="1" customWidth="1"/>
    <col min="5170" max="5171" width="4.7265625" style="3" bestFit="1" customWidth="1"/>
    <col min="5172" max="5172" width="9.26953125" style="3" bestFit="1" customWidth="1"/>
    <col min="5173" max="5177" width="4.7265625" style="3" bestFit="1" customWidth="1"/>
    <col min="5178" max="5178" width="8.1796875" style="3" bestFit="1" customWidth="1"/>
    <col min="5179" max="5179" width="6.7265625" style="3" bestFit="1" customWidth="1"/>
    <col min="5180" max="5181" width="4.7265625" style="3" bestFit="1" customWidth="1"/>
    <col min="5182" max="5182" width="8.1796875" style="3" bestFit="1" customWidth="1"/>
    <col min="5183" max="5183" width="13.81640625" style="3" bestFit="1" customWidth="1"/>
    <col min="5184" max="5376" width="9.1796875" style="3"/>
    <col min="5377" max="5377" width="7" style="3" bestFit="1" customWidth="1"/>
    <col min="5378" max="5378" width="51.81640625" style="3" customWidth="1"/>
    <col min="5379" max="5379" width="4.7265625" style="3" bestFit="1" customWidth="1"/>
    <col min="5380" max="5380" width="6.7265625" style="3" bestFit="1" customWidth="1"/>
    <col min="5381" max="5383" width="4.7265625" style="3" bestFit="1" customWidth="1"/>
    <col min="5384" max="5384" width="8.1796875" style="3" bestFit="1" customWidth="1"/>
    <col min="5385" max="5385" width="9.26953125" style="3" bestFit="1" customWidth="1"/>
    <col min="5386" max="5386" width="8.1796875" style="3" bestFit="1" customWidth="1"/>
    <col min="5387" max="5387" width="4.7265625" style="3" bestFit="1" customWidth="1"/>
    <col min="5388" max="5388" width="8.1796875" style="3" bestFit="1" customWidth="1"/>
    <col min="5389" max="5393" width="4.7265625" style="3" bestFit="1" customWidth="1"/>
    <col min="5394" max="5395" width="8.1796875" style="3" bestFit="1" customWidth="1"/>
    <col min="5396" max="5396" width="6.7265625" style="3" bestFit="1" customWidth="1"/>
    <col min="5397" max="5397" width="4.7265625" style="3" bestFit="1" customWidth="1"/>
    <col min="5398" max="5398" width="6.7265625" style="3" bestFit="1" customWidth="1"/>
    <col min="5399" max="5403" width="4.7265625" style="3" bestFit="1" customWidth="1"/>
    <col min="5404" max="5405" width="6.7265625" style="3" bestFit="1" customWidth="1"/>
    <col min="5406" max="5407" width="4.7265625" style="3" bestFit="1" customWidth="1"/>
    <col min="5408" max="5408" width="8.1796875" style="3" bestFit="1" customWidth="1"/>
    <col min="5409" max="5413" width="4.7265625" style="3" bestFit="1" customWidth="1"/>
    <col min="5414" max="5415" width="5.7265625" style="3" bestFit="1" customWidth="1"/>
    <col min="5416" max="5417" width="4.7265625" style="3" bestFit="1" customWidth="1"/>
    <col min="5418" max="5418" width="6.7265625" style="3" bestFit="1" customWidth="1"/>
    <col min="5419" max="5423" width="4.7265625" style="3" bestFit="1" customWidth="1"/>
    <col min="5424" max="5424" width="9.26953125" style="3" bestFit="1" customWidth="1"/>
    <col min="5425" max="5425" width="8.1796875" style="3" bestFit="1" customWidth="1"/>
    <col min="5426" max="5427" width="4.7265625" style="3" bestFit="1" customWidth="1"/>
    <col min="5428" max="5428" width="9.26953125" style="3" bestFit="1" customWidth="1"/>
    <col min="5429" max="5433" width="4.7265625" style="3" bestFit="1" customWidth="1"/>
    <col min="5434" max="5434" width="8.1796875" style="3" bestFit="1" customWidth="1"/>
    <col min="5435" max="5435" width="6.7265625" style="3" bestFit="1" customWidth="1"/>
    <col min="5436" max="5437" width="4.7265625" style="3" bestFit="1" customWidth="1"/>
    <col min="5438" max="5438" width="8.1796875" style="3" bestFit="1" customWidth="1"/>
    <col min="5439" max="5439" width="13.81640625" style="3" bestFit="1" customWidth="1"/>
    <col min="5440" max="5632" width="9.1796875" style="3"/>
    <col min="5633" max="5633" width="7" style="3" bestFit="1" customWidth="1"/>
    <col min="5634" max="5634" width="51.81640625" style="3" customWidth="1"/>
    <col min="5635" max="5635" width="4.7265625" style="3" bestFit="1" customWidth="1"/>
    <col min="5636" max="5636" width="6.7265625" style="3" bestFit="1" customWidth="1"/>
    <col min="5637" max="5639" width="4.7265625" style="3" bestFit="1" customWidth="1"/>
    <col min="5640" max="5640" width="8.1796875" style="3" bestFit="1" customWidth="1"/>
    <col min="5641" max="5641" width="9.26953125" style="3" bestFit="1" customWidth="1"/>
    <col min="5642" max="5642" width="8.1796875" style="3" bestFit="1" customWidth="1"/>
    <col min="5643" max="5643" width="4.7265625" style="3" bestFit="1" customWidth="1"/>
    <col min="5644" max="5644" width="8.1796875" style="3" bestFit="1" customWidth="1"/>
    <col min="5645" max="5649" width="4.7265625" style="3" bestFit="1" customWidth="1"/>
    <col min="5650" max="5651" width="8.1796875" style="3" bestFit="1" customWidth="1"/>
    <col min="5652" max="5652" width="6.7265625" style="3" bestFit="1" customWidth="1"/>
    <col min="5653" max="5653" width="4.7265625" style="3" bestFit="1" customWidth="1"/>
    <col min="5654" max="5654" width="6.7265625" style="3" bestFit="1" customWidth="1"/>
    <col min="5655" max="5659" width="4.7265625" style="3" bestFit="1" customWidth="1"/>
    <col min="5660" max="5661" width="6.7265625" style="3" bestFit="1" customWidth="1"/>
    <col min="5662" max="5663" width="4.7265625" style="3" bestFit="1" customWidth="1"/>
    <col min="5664" max="5664" width="8.1796875" style="3" bestFit="1" customWidth="1"/>
    <col min="5665" max="5669" width="4.7265625" style="3" bestFit="1" customWidth="1"/>
    <col min="5670" max="5671" width="5.7265625" style="3" bestFit="1" customWidth="1"/>
    <col min="5672" max="5673" width="4.7265625" style="3" bestFit="1" customWidth="1"/>
    <col min="5674" max="5674" width="6.7265625" style="3" bestFit="1" customWidth="1"/>
    <col min="5675" max="5679" width="4.7265625" style="3" bestFit="1" customWidth="1"/>
    <col min="5680" max="5680" width="9.26953125" style="3" bestFit="1" customWidth="1"/>
    <col min="5681" max="5681" width="8.1796875" style="3" bestFit="1" customWidth="1"/>
    <col min="5682" max="5683" width="4.7265625" style="3" bestFit="1" customWidth="1"/>
    <col min="5684" max="5684" width="9.26953125" style="3" bestFit="1" customWidth="1"/>
    <col min="5685" max="5689" width="4.7265625" style="3" bestFit="1" customWidth="1"/>
    <col min="5690" max="5690" width="8.1796875" style="3" bestFit="1" customWidth="1"/>
    <col min="5691" max="5691" width="6.7265625" style="3" bestFit="1" customWidth="1"/>
    <col min="5692" max="5693" width="4.7265625" style="3" bestFit="1" customWidth="1"/>
    <col min="5694" max="5694" width="8.1796875" style="3" bestFit="1" customWidth="1"/>
    <col min="5695" max="5695" width="13.81640625" style="3" bestFit="1" customWidth="1"/>
    <col min="5696" max="5888" width="9.1796875" style="3"/>
    <col min="5889" max="5889" width="7" style="3" bestFit="1" customWidth="1"/>
    <col min="5890" max="5890" width="51.81640625" style="3" customWidth="1"/>
    <col min="5891" max="5891" width="4.7265625" style="3" bestFit="1" customWidth="1"/>
    <col min="5892" max="5892" width="6.7265625" style="3" bestFit="1" customWidth="1"/>
    <col min="5893" max="5895" width="4.7265625" style="3" bestFit="1" customWidth="1"/>
    <col min="5896" max="5896" width="8.1796875" style="3" bestFit="1" customWidth="1"/>
    <col min="5897" max="5897" width="9.26953125" style="3" bestFit="1" customWidth="1"/>
    <col min="5898" max="5898" width="8.1796875" style="3" bestFit="1" customWidth="1"/>
    <col min="5899" max="5899" width="4.7265625" style="3" bestFit="1" customWidth="1"/>
    <col min="5900" max="5900" width="8.1796875" style="3" bestFit="1" customWidth="1"/>
    <col min="5901" max="5905" width="4.7265625" style="3" bestFit="1" customWidth="1"/>
    <col min="5906" max="5907" width="8.1796875" style="3" bestFit="1" customWidth="1"/>
    <col min="5908" max="5908" width="6.7265625" style="3" bestFit="1" customWidth="1"/>
    <col min="5909" max="5909" width="4.7265625" style="3" bestFit="1" customWidth="1"/>
    <col min="5910" max="5910" width="6.7265625" style="3" bestFit="1" customWidth="1"/>
    <col min="5911" max="5915" width="4.7265625" style="3" bestFit="1" customWidth="1"/>
    <col min="5916" max="5917" width="6.7265625" style="3" bestFit="1" customWidth="1"/>
    <col min="5918" max="5919" width="4.7265625" style="3" bestFit="1" customWidth="1"/>
    <col min="5920" max="5920" width="8.1796875" style="3" bestFit="1" customWidth="1"/>
    <col min="5921" max="5925" width="4.7265625" style="3" bestFit="1" customWidth="1"/>
    <col min="5926" max="5927" width="5.7265625" style="3" bestFit="1" customWidth="1"/>
    <col min="5928" max="5929" width="4.7265625" style="3" bestFit="1" customWidth="1"/>
    <col min="5930" max="5930" width="6.7265625" style="3" bestFit="1" customWidth="1"/>
    <col min="5931" max="5935" width="4.7265625" style="3" bestFit="1" customWidth="1"/>
    <col min="5936" max="5936" width="9.26953125" style="3" bestFit="1" customWidth="1"/>
    <col min="5937" max="5937" width="8.1796875" style="3" bestFit="1" customWidth="1"/>
    <col min="5938" max="5939" width="4.7265625" style="3" bestFit="1" customWidth="1"/>
    <col min="5940" max="5940" width="9.26953125" style="3" bestFit="1" customWidth="1"/>
    <col min="5941" max="5945" width="4.7265625" style="3" bestFit="1" customWidth="1"/>
    <col min="5946" max="5946" width="8.1796875" style="3" bestFit="1" customWidth="1"/>
    <col min="5947" max="5947" width="6.7265625" style="3" bestFit="1" customWidth="1"/>
    <col min="5948" max="5949" width="4.7265625" style="3" bestFit="1" customWidth="1"/>
    <col min="5950" max="5950" width="8.1796875" style="3" bestFit="1" customWidth="1"/>
    <col min="5951" max="5951" width="13.81640625" style="3" bestFit="1" customWidth="1"/>
    <col min="5952" max="6144" width="9.1796875" style="3"/>
    <col min="6145" max="6145" width="7" style="3" bestFit="1" customWidth="1"/>
    <col min="6146" max="6146" width="51.81640625" style="3" customWidth="1"/>
    <col min="6147" max="6147" width="4.7265625" style="3" bestFit="1" customWidth="1"/>
    <col min="6148" max="6148" width="6.7265625" style="3" bestFit="1" customWidth="1"/>
    <col min="6149" max="6151" width="4.7265625" style="3" bestFit="1" customWidth="1"/>
    <col min="6152" max="6152" width="8.1796875" style="3" bestFit="1" customWidth="1"/>
    <col min="6153" max="6153" width="9.26953125" style="3" bestFit="1" customWidth="1"/>
    <col min="6154" max="6154" width="8.1796875" style="3" bestFit="1" customWidth="1"/>
    <col min="6155" max="6155" width="4.7265625" style="3" bestFit="1" customWidth="1"/>
    <col min="6156" max="6156" width="8.1796875" style="3" bestFit="1" customWidth="1"/>
    <col min="6157" max="6161" width="4.7265625" style="3" bestFit="1" customWidth="1"/>
    <col min="6162" max="6163" width="8.1796875" style="3" bestFit="1" customWidth="1"/>
    <col min="6164" max="6164" width="6.7265625" style="3" bestFit="1" customWidth="1"/>
    <col min="6165" max="6165" width="4.7265625" style="3" bestFit="1" customWidth="1"/>
    <col min="6166" max="6166" width="6.7265625" style="3" bestFit="1" customWidth="1"/>
    <col min="6167" max="6171" width="4.7265625" style="3" bestFit="1" customWidth="1"/>
    <col min="6172" max="6173" width="6.7265625" style="3" bestFit="1" customWidth="1"/>
    <col min="6174" max="6175" width="4.7265625" style="3" bestFit="1" customWidth="1"/>
    <col min="6176" max="6176" width="8.1796875" style="3" bestFit="1" customWidth="1"/>
    <col min="6177" max="6181" width="4.7265625" style="3" bestFit="1" customWidth="1"/>
    <col min="6182" max="6183" width="5.7265625" style="3" bestFit="1" customWidth="1"/>
    <col min="6184" max="6185" width="4.7265625" style="3" bestFit="1" customWidth="1"/>
    <col min="6186" max="6186" width="6.7265625" style="3" bestFit="1" customWidth="1"/>
    <col min="6187" max="6191" width="4.7265625" style="3" bestFit="1" customWidth="1"/>
    <col min="6192" max="6192" width="9.26953125" style="3" bestFit="1" customWidth="1"/>
    <col min="6193" max="6193" width="8.1796875" style="3" bestFit="1" customWidth="1"/>
    <col min="6194" max="6195" width="4.7265625" style="3" bestFit="1" customWidth="1"/>
    <col min="6196" max="6196" width="9.26953125" style="3" bestFit="1" customWidth="1"/>
    <col min="6197" max="6201" width="4.7265625" style="3" bestFit="1" customWidth="1"/>
    <col min="6202" max="6202" width="8.1796875" style="3" bestFit="1" customWidth="1"/>
    <col min="6203" max="6203" width="6.7265625" style="3" bestFit="1" customWidth="1"/>
    <col min="6204" max="6205" width="4.7265625" style="3" bestFit="1" customWidth="1"/>
    <col min="6206" max="6206" width="8.1796875" style="3" bestFit="1" customWidth="1"/>
    <col min="6207" max="6207" width="13.81640625" style="3" bestFit="1" customWidth="1"/>
    <col min="6208" max="6400" width="9.1796875" style="3"/>
    <col min="6401" max="6401" width="7" style="3" bestFit="1" customWidth="1"/>
    <col min="6402" max="6402" width="51.81640625" style="3" customWidth="1"/>
    <col min="6403" max="6403" width="4.7265625" style="3" bestFit="1" customWidth="1"/>
    <col min="6404" max="6404" width="6.7265625" style="3" bestFit="1" customWidth="1"/>
    <col min="6405" max="6407" width="4.7265625" style="3" bestFit="1" customWidth="1"/>
    <col min="6408" max="6408" width="8.1796875" style="3" bestFit="1" customWidth="1"/>
    <col min="6409" max="6409" width="9.26953125" style="3" bestFit="1" customWidth="1"/>
    <col min="6410" max="6410" width="8.1796875" style="3" bestFit="1" customWidth="1"/>
    <col min="6411" max="6411" width="4.7265625" style="3" bestFit="1" customWidth="1"/>
    <col min="6412" max="6412" width="8.1796875" style="3" bestFit="1" customWidth="1"/>
    <col min="6413" max="6417" width="4.7265625" style="3" bestFit="1" customWidth="1"/>
    <col min="6418" max="6419" width="8.1796875" style="3" bestFit="1" customWidth="1"/>
    <col min="6420" max="6420" width="6.7265625" style="3" bestFit="1" customWidth="1"/>
    <col min="6421" max="6421" width="4.7265625" style="3" bestFit="1" customWidth="1"/>
    <col min="6422" max="6422" width="6.7265625" style="3" bestFit="1" customWidth="1"/>
    <col min="6423" max="6427" width="4.7265625" style="3" bestFit="1" customWidth="1"/>
    <col min="6428" max="6429" width="6.7265625" style="3" bestFit="1" customWidth="1"/>
    <col min="6430" max="6431" width="4.7265625" style="3" bestFit="1" customWidth="1"/>
    <col min="6432" max="6432" width="8.1796875" style="3" bestFit="1" customWidth="1"/>
    <col min="6433" max="6437" width="4.7265625" style="3" bestFit="1" customWidth="1"/>
    <col min="6438" max="6439" width="5.7265625" style="3" bestFit="1" customWidth="1"/>
    <col min="6440" max="6441" width="4.7265625" style="3" bestFit="1" customWidth="1"/>
    <col min="6442" max="6442" width="6.7265625" style="3" bestFit="1" customWidth="1"/>
    <col min="6443" max="6447" width="4.7265625" style="3" bestFit="1" customWidth="1"/>
    <col min="6448" max="6448" width="9.26953125" style="3" bestFit="1" customWidth="1"/>
    <col min="6449" max="6449" width="8.1796875" style="3" bestFit="1" customWidth="1"/>
    <col min="6450" max="6451" width="4.7265625" style="3" bestFit="1" customWidth="1"/>
    <col min="6452" max="6452" width="9.26953125" style="3" bestFit="1" customWidth="1"/>
    <col min="6453" max="6457" width="4.7265625" style="3" bestFit="1" customWidth="1"/>
    <col min="6458" max="6458" width="8.1796875" style="3" bestFit="1" customWidth="1"/>
    <col min="6459" max="6459" width="6.7265625" style="3" bestFit="1" customWidth="1"/>
    <col min="6460" max="6461" width="4.7265625" style="3" bestFit="1" customWidth="1"/>
    <col min="6462" max="6462" width="8.1796875" style="3" bestFit="1" customWidth="1"/>
    <col min="6463" max="6463" width="13.81640625" style="3" bestFit="1" customWidth="1"/>
    <col min="6464" max="6656" width="9.1796875" style="3"/>
    <col min="6657" max="6657" width="7" style="3" bestFit="1" customWidth="1"/>
    <col min="6658" max="6658" width="51.81640625" style="3" customWidth="1"/>
    <col min="6659" max="6659" width="4.7265625" style="3" bestFit="1" customWidth="1"/>
    <col min="6660" max="6660" width="6.7265625" style="3" bestFit="1" customWidth="1"/>
    <col min="6661" max="6663" width="4.7265625" style="3" bestFit="1" customWidth="1"/>
    <col min="6664" max="6664" width="8.1796875" style="3" bestFit="1" customWidth="1"/>
    <col min="6665" max="6665" width="9.26953125" style="3" bestFit="1" customWidth="1"/>
    <col min="6666" max="6666" width="8.1796875" style="3" bestFit="1" customWidth="1"/>
    <col min="6667" max="6667" width="4.7265625" style="3" bestFit="1" customWidth="1"/>
    <col min="6668" max="6668" width="8.1796875" style="3" bestFit="1" customWidth="1"/>
    <col min="6669" max="6673" width="4.7265625" style="3" bestFit="1" customWidth="1"/>
    <col min="6674" max="6675" width="8.1796875" style="3" bestFit="1" customWidth="1"/>
    <col min="6676" max="6676" width="6.7265625" style="3" bestFit="1" customWidth="1"/>
    <col min="6677" max="6677" width="4.7265625" style="3" bestFit="1" customWidth="1"/>
    <col min="6678" max="6678" width="6.7265625" style="3" bestFit="1" customWidth="1"/>
    <col min="6679" max="6683" width="4.7265625" style="3" bestFit="1" customWidth="1"/>
    <col min="6684" max="6685" width="6.7265625" style="3" bestFit="1" customWidth="1"/>
    <col min="6686" max="6687" width="4.7265625" style="3" bestFit="1" customWidth="1"/>
    <col min="6688" max="6688" width="8.1796875" style="3" bestFit="1" customWidth="1"/>
    <col min="6689" max="6693" width="4.7265625" style="3" bestFit="1" customWidth="1"/>
    <col min="6694" max="6695" width="5.7265625" style="3" bestFit="1" customWidth="1"/>
    <col min="6696" max="6697" width="4.7265625" style="3" bestFit="1" customWidth="1"/>
    <col min="6698" max="6698" width="6.7265625" style="3" bestFit="1" customWidth="1"/>
    <col min="6699" max="6703" width="4.7265625" style="3" bestFit="1" customWidth="1"/>
    <col min="6704" max="6704" width="9.26953125" style="3" bestFit="1" customWidth="1"/>
    <col min="6705" max="6705" width="8.1796875" style="3" bestFit="1" customWidth="1"/>
    <col min="6706" max="6707" width="4.7265625" style="3" bestFit="1" customWidth="1"/>
    <col min="6708" max="6708" width="9.26953125" style="3" bestFit="1" customWidth="1"/>
    <col min="6709" max="6713" width="4.7265625" style="3" bestFit="1" customWidth="1"/>
    <col min="6714" max="6714" width="8.1796875" style="3" bestFit="1" customWidth="1"/>
    <col min="6715" max="6715" width="6.7265625" style="3" bestFit="1" customWidth="1"/>
    <col min="6716" max="6717" width="4.7265625" style="3" bestFit="1" customWidth="1"/>
    <col min="6718" max="6718" width="8.1796875" style="3" bestFit="1" customWidth="1"/>
    <col min="6719" max="6719" width="13.81640625" style="3" bestFit="1" customWidth="1"/>
    <col min="6720" max="6912" width="9.1796875" style="3"/>
    <col min="6913" max="6913" width="7" style="3" bestFit="1" customWidth="1"/>
    <col min="6914" max="6914" width="51.81640625" style="3" customWidth="1"/>
    <col min="6915" max="6915" width="4.7265625" style="3" bestFit="1" customWidth="1"/>
    <col min="6916" max="6916" width="6.7265625" style="3" bestFit="1" customWidth="1"/>
    <col min="6917" max="6919" width="4.7265625" style="3" bestFit="1" customWidth="1"/>
    <col min="6920" max="6920" width="8.1796875" style="3" bestFit="1" customWidth="1"/>
    <col min="6921" max="6921" width="9.26953125" style="3" bestFit="1" customWidth="1"/>
    <col min="6922" max="6922" width="8.1796875" style="3" bestFit="1" customWidth="1"/>
    <col min="6923" max="6923" width="4.7265625" style="3" bestFit="1" customWidth="1"/>
    <col min="6924" max="6924" width="8.1796875" style="3" bestFit="1" customWidth="1"/>
    <col min="6925" max="6929" width="4.7265625" style="3" bestFit="1" customWidth="1"/>
    <col min="6930" max="6931" width="8.1796875" style="3" bestFit="1" customWidth="1"/>
    <col min="6932" max="6932" width="6.7265625" style="3" bestFit="1" customWidth="1"/>
    <col min="6933" max="6933" width="4.7265625" style="3" bestFit="1" customWidth="1"/>
    <col min="6934" max="6934" width="6.7265625" style="3" bestFit="1" customWidth="1"/>
    <col min="6935" max="6939" width="4.7265625" style="3" bestFit="1" customWidth="1"/>
    <col min="6940" max="6941" width="6.7265625" style="3" bestFit="1" customWidth="1"/>
    <col min="6942" max="6943" width="4.7265625" style="3" bestFit="1" customWidth="1"/>
    <col min="6944" max="6944" width="8.1796875" style="3" bestFit="1" customWidth="1"/>
    <col min="6945" max="6949" width="4.7265625" style="3" bestFit="1" customWidth="1"/>
    <col min="6950" max="6951" width="5.7265625" style="3" bestFit="1" customWidth="1"/>
    <col min="6952" max="6953" width="4.7265625" style="3" bestFit="1" customWidth="1"/>
    <col min="6954" max="6954" width="6.7265625" style="3" bestFit="1" customWidth="1"/>
    <col min="6955" max="6959" width="4.7265625" style="3" bestFit="1" customWidth="1"/>
    <col min="6960" max="6960" width="9.26953125" style="3" bestFit="1" customWidth="1"/>
    <col min="6961" max="6961" width="8.1796875" style="3" bestFit="1" customWidth="1"/>
    <col min="6962" max="6963" width="4.7265625" style="3" bestFit="1" customWidth="1"/>
    <col min="6964" max="6964" width="9.26953125" style="3" bestFit="1" customWidth="1"/>
    <col min="6965" max="6969" width="4.7265625" style="3" bestFit="1" customWidth="1"/>
    <col min="6970" max="6970" width="8.1796875" style="3" bestFit="1" customWidth="1"/>
    <col min="6971" max="6971" width="6.7265625" style="3" bestFit="1" customWidth="1"/>
    <col min="6972" max="6973" width="4.7265625" style="3" bestFit="1" customWidth="1"/>
    <col min="6974" max="6974" width="8.1796875" style="3" bestFit="1" customWidth="1"/>
    <col min="6975" max="6975" width="13.81640625" style="3" bestFit="1" customWidth="1"/>
    <col min="6976" max="7168" width="9.1796875" style="3"/>
    <col min="7169" max="7169" width="7" style="3" bestFit="1" customWidth="1"/>
    <col min="7170" max="7170" width="51.81640625" style="3" customWidth="1"/>
    <col min="7171" max="7171" width="4.7265625" style="3" bestFit="1" customWidth="1"/>
    <col min="7172" max="7172" width="6.7265625" style="3" bestFit="1" customWidth="1"/>
    <col min="7173" max="7175" width="4.7265625" style="3" bestFit="1" customWidth="1"/>
    <col min="7176" max="7176" width="8.1796875" style="3" bestFit="1" customWidth="1"/>
    <col min="7177" max="7177" width="9.26953125" style="3" bestFit="1" customWidth="1"/>
    <col min="7178" max="7178" width="8.1796875" style="3" bestFit="1" customWidth="1"/>
    <col min="7179" max="7179" width="4.7265625" style="3" bestFit="1" customWidth="1"/>
    <col min="7180" max="7180" width="8.1796875" style="3" bestFit="1" customWidth="1"/>
    <col min="7181" max="7185" width="4.7265625" style="3" bestFit="1" customWidth="1"/>
    <col min="7186" max="7187" width="8.1796875" style="3" bestFit="1" customWidth="1"/>
    <col min="7188" max="7188" width="6.7265625" style="3" bestFit="1" customWidth="1"/>
    <col min="7189" max="7189" width="4.7265625" style="3" bestFit="1" customWidth="1"/>
    <col min="7190" max="7190" width="6.7265625" style="3" bestFit="1" customWidth="1"/>
    <col min="7191" max="7195" width="4.7265625" style="3" bestFit="1" customWidth="1"/>
    <col min="7196" max="7197" width="6.7265625" style="3" bestFit="1" customWidth="1"/>
    <col min="7198" max="7199" width="4.7265625" style="3" bestFit="1" customWidth="1"/>
    <col min="7200" max="7200" width="8.1796875" style="3" bestFit="1" customWidth="1"/>
    <col min="7201" max="7205" width="4.7265625" style="3" bestFit="1" customWidth="1"/>
    <col min="7206" max="7207" width="5.7265625" style="3" bestFit="1" customWidth="1"/>
    <col min="7208" max="7209" width="4.7265625" style="3" bestFit="1" customWidth="1"/>
    <col min="7210" max="7210" width="6.7265625" style="3" bestFit="1" customWidth="1"/>
    <col min="7211" max="7215" width="4.7265625" style="3" bestFit="1" customWidth="1"/>
    <col min="7216" max="7216" width="9.26953125" style="3" bestFit="1" customWidth="1"/>
    <col min="7217" max="7217" width="8.1796875" style="3" bestFit="1" customWidth="1"/>
    <col min="7218" max="7219" width="4.7265625" style="3" bestFit="1" customWidth="1"/>
    <col min="7220" max="7220" width="9.26953125" style="3" bestFit="1" customWidth="1"/>
    <col min="7221" max="7225" width="4.7265625" style="3" bestFit="1" customWidth="1"/>
    <col min="7226" max="7226" width="8.1796875" style="3" bestFit="1" customWidth="1"/>
    <col min="7227" max="7227" width="6.7265625" style="3" bestFit="1" customWidth="1"/>
    <col min="7228" max="7229" width="4.7265625" style="3" bestFit="1" customWidth="1"/>
    <col min="7230" max="7230" width="8.1796875" style="3" bestFit="1" customWidth="1"/>
    <col min="7231" max="7231" width="13.81640625" style="3" bestFit="1" customWidth="1"/>
    <col min="7232" max="7424" width="9.1796875" style="3"/>
    <col min="7425" max="7425" width="7" style="3" bestFit="1" customWidth="1"/>
    <col min="7426" max="7426" width="51.81640625" style="3" customWidth="1"/>
    <col min="7427" max="7427" width="4.7265625" style="3" bestFit="1" customWidth="1"/>
    <col min="7428" max="7428" width="6.7265625" style="3" bestFit="1" customWidth="1"/>
    <col min="7429" max="7431" width="4.7265625" style="3" bestFit="1" customWidth="1"/>
    <col min="7432" max="7432" width="8.1796875" style="3" bestFit="1" customWidth="1"/>
    <col min="7433" max="7433" width="9.26953125" style="3" bestFit="1" customWidth="1"/>
    <col min="7434" max="7434" width="8.1796875" style="3" bestFit="1" customWidth="1"/>
    <col min="7435" max="7435" width="4.7265625" style="3" bestFit="1" customWidth="1"/>
    <col min="7436" max="7436" width="8.1796875" style="3" bestFit="1" customWidth="1"/>
    <col min="7437" max="7441" width="4.7265625" style="3" bestFit="1" customWidth="1"/>
    <col min="7442" max="7443" width="8.1796875" style="3" bestFit="1" customWidth="1"/>
    <col min="7444" max="7444" width="6.7265625" style="3" bestFit="1" customWidth="1"/>
    <col min="7445" max="7445" width="4.7265625" style="3" bestFit="1" customWidth="1"/>
    <col min="7446" max="7446" width="6.7265625" style="3" bestFit="1" customWidth="1"/>
    <col min="7447" max="7451" width="4.7265625" style="3" bestFit="1" customWidth="1"/>
    <col min="7452" max="7453" width="6.7265625" style="3" bestFit="1" customWidth="1"/>
    <col min="7454" max="7455" width="4.7265625" style="3" bestFit="1" customWidth="1"/>
    <col min="7456" max="7456" width="8.1796875" style="3" bestFit="1" customWidth="1"/>
    <col min="7457" max="7461" width="4.7265625" style="3" bestFit="1" customWidth="1"/>
    <col min="7462" max="7463" width="5.7265625" style="3" bestFit="1" customWidth="1"/>
    <col min="7464" max="7465" width="4.7265625" style="3" bestFit="1" customWidth="1"/>
    <col min="7466" max="7466" width="6.7265625" style="3" bestFit="1" customWidth="1"/>
    <col min="7467" max="7471" width="4.7265625" style="3" bestFit="1" customWidth="1"/>
    <col min="7472" max="7472" width="9.26953125" style="3" bestFit="1" customWidth="1"/>
    <col min="7473" max="7473" width="8.1796875" style="3" bestFit="1" customWidth="1"/>
    <col min="7474" max="7475" width="4.7265625" style="3" bestFit="1" customWidth="1"/>
    <col min="7476" max="7476" width="9.26953125" style="3" bestFit="1" customWidth="1"/>
    <col min="7477" max="7481" width="4.7265625" style="3" bestFit="1" customWidth="1"/>
    <col min="7482" max="7482" width="8.1796875" style="3" bestFit="1" customWidth="1"/>
    <col min="7483" max="7483" width="6.7265625" style="3" bestFit="1" customWidth="1"/>
    <col min="7484" max="7485" width="4.7265625" style="3" bestFit="1" customWidth="1"/>
    <col min="7486" max="7486" width="8.1796875" style="3" bestFit="1" customWidth="1"/>
    <col min="7487" max="7487" width="13.81640625" style="3" bestFit="1" customWidth="1"/>
    <col min="7488" max="7680" width="9.1796875" style="3"/>
    <col min="7681" max="7681" width="7" style="3" bestFit="1" customWidth="1"/>
    <col min="7682" max="7682" width="51.81640625" style="3" customWidth="1"/>
    <col min="7683" max="7683" width="4.7265625" style="3" bestFit="1" customWidth="1"/>
    <col min="7684" max="7684" width="6.7265625" style="3" bestFit="1" customWidth="1"/>
    <col min="7685" max="7687" width="4.7265625" style="3" bestFit="1" customWidth="1"/>
    <col min="7688" max="7688" width="8.1796875" style="3" bestFit="1" customWidth="1"/>
    <col min="7689" max="7689" width="9.26953125" style="3" bestFit="1" customWidth="1"/>
    <col min="7690" max="7690" width="8.1796875" style="3" bestFit="1" customWidth="1"/>
    <col min="7691" max="7691" width="4.7265625" style="3" bestFit="1" customWidth="1"/>
    <col min="7692" max="7692" width="8.1796875" style="3" bestFit="1" customWidth="1"/>
    <col min="7693" max="7697" width="4.7265625" style="3" bestFit="1" customWidth="1"/>
    <col min="7698" max="7699" width="8.1796875" style="3" bestFit="1" customWidth="1"/>
    <col min="7700" max="7700" width="6.7265625" style="3" bestFit="1" customWidth="1"/>
    <col min="7701" max="7701" width="4.7265625" style="3" bestFit="1" customWidth="1"/>
    <col min="7702" max="7702" width="6.7265625" style="3" bestFit="1" customWidth="1"/>
    <col min="7703" max="7707" width="4.7265625" style="3" bestFit="1" customWidth="1"/>
    <col min="7708" max="7709" width="6.7265625" style="3" bestFit="1" customWidth="1"/>
    <col min="7710" max="7711" width="4.7265625" style="3" bestFit="1" customWidth="1"/>
    <col min="7712" max="7712" width="8.1796875" style="3" bestFit="1" customWidth="1"/>
    <col min="7713" max="7717" width="4.7265625" style="3" bestFit="1" customWidth="1"/>
    <col min="7718" max="7719" width="5.7265625" style="3" bestFit="1" customWidth="1"/>
    <col min="7720" max="7721" width="4.7265625" style="3" bestFit="1" customWidth="1"/>
    <col min="7722" max="7722" width="6.7265625" style="3" bestFit="1" customWidth="1"/>
    <col min="7723" max="7727" width="4.7265625" style="3" bestFit="1" customWidth="1"/>
    <col min="7728" max="7728" width="9.26953125" style="3" bestFit="1" customWidth="1"/>
    <col min="7729" max="7729" width="8.1796875" style="3" bestFit="1" customWidth="1"/>
    <col min="7730" max="7731" width="4.7265625" style="3" bestFit="1" customWidth="1"/>
    <col min="7732" max="7732" width="9.26953125" style="3" bestFit="1" customWidth="1"/>
    <col min="7733" max="7737" width="4.7265625" style="3" bestFit="1" customWidth="1"/>
    <col min="7738" max="7738" width="8.1796875" style="3" bestFit="1" customWidth="1"/>
    <col min="7739" max="7739" width="6.7265625" style="3" bestFit="1" customWidth="1"/>
    <col min="7740" max="7741" width="4.7265625" style="3" bestFit="1" customWidth="1"/>
    <col min="7742" max="7742" width="8.1796875" style="3" bestFit="1" customWidth="1"/>
    <col min="7743" max="7743" width="13.81640625" style="3" bestFit="1" customWidth="1"/>
    <col min="7744" max="7936" width="9.1796875" style="3"/>
    <col min="7937" max="7937" width="7" style="3" bestFit="1" customWidth="1"/>
    <col min="7938" max="7938" width="51.81640625" style="3" customWidth="1"/>
    <col min="7939" max="7939" width="4.7265625" style="3" bestFit="1" customWidth="1"/>
    <col min="7940" max="7940" width="6.7265625" style="3" bestFit="1" customWidth="1"/>
    <col min="7941" max="7943" width="4.7265625" style="3" bestFit="1" customWidth="1"/>
    <col min="7944" max="7944" width="8.1796875" style="3" bestFit="1" customWidth="1"/>
    <col min="7945" max="7945" width="9.26953125" style="3" bestFit="1" customWidth="1"/>
    <col min="7946" max="7946" width="8.1796875" style="3" bestFit="1" customWidth="1"/>
    <col min="7947" max="7947" width="4.7265625" style="3" bestFit="1" customWidth="1"/>
    <col min="7948" max="7948" width="8.1796875" style="3" bestFit="1" customWidth="1"/>
    <col min="7949" max="7953" width="4.7265625" style="3" bestFit="1" customWidth="1"/>
    <col min="7954" max="7955" width="8.1796875" style="3" bestFit="1" customWidth="1"/>
    <col min="7956" max="7956" width="6.7265625" style="3" bestFit="1" customWidth="1"/>
    <col min="7957" max="7957" width="4.7265625" style="3" bestFit="1" customWidth="1"/>
    <col min="7958" max="7958" width="6.7265625" style="3" bestFit="1" customWidth="1"/>
    <col min="7959" max="7963" width="4.7265625" style="3" bestFit="1" customWidth="1"/>
    <col min="7964" max="7965" width="6.7265625" style="3" bestFit="1" customWidth="1"/>
    <col min="7966" max="7967" width="4.7265625" style="3" bestFit="1" customWidth="1"/>
    <col min="7968" max="7968" width="8.1796875" style="3" bestFit="1" customWidth="1"/>
    <col min="7969" max="7973" width="4.7265625" style="3" bestFit="1" customWidth="1"/>
    <col min="7974" max="7975" width="5.7265625" style="3" bestFit="1" customWidth="1"/>
    <col min="7976" max="7977" width="4.7265625" style="3" bestFit="1" customWidth="1"/>
    <col min="7978" max="7978" width="6.7265625" style="3" bestFit="1" customWidth="1"/>
    <col min="7979" max="7983" width="4.7265625" style="3" bestFit="1" customWidth="1"/>
    <col min="7984" max="7984" width="9.26953125" style="3" bestFit="1" customWidth="1"/>
    <col min="7985" max="7985" width="8.1796875" style="3" bestFit="1" customWidth="1"/>
    <col min="7986" max="7987" width="4.7265625" style="3" bestFit="1" customWidth="1"/>
    <col min="7988" max="7988" width="9.26953125" style="3" bestFit="1" customWidth="1"/>
    <col min="7989" max="7993" width="4.7265625" style="3" bestFit="1" customWidth="1"/>
    <col min="7994" max="7994" width="8.1796875" style="3" bestFit="1" customWidth="1"/>
    <col min="7995" max="7995" width="6.7265625" style="3" bestFit="1" customWidth="1"/>
    <col min="7996" max="7997" width="4.7265625" style="3" bestFit="1" customWidth="1"/>
    <col min="7998" max="7998" width="8.1796875" style="3" bestFit="1" customWidth="1"/>
    <col min="7999" max="7999" width="13.81640625" style="3" bestFit="1" customWidth="1"/>
    <col min="8000" max="8192" width="9.1796875" style="3"/>
    <col min="8193" max="8193" width="7" style="3" bestFit="1" customWidth="1"/>
    <col min="8194" max="8194" width="51.81640625" style="3" customWidth="1"/>
    <col min="8195" max="8195" width="4.7265625" style="3" bestFit="1" customWidth="1"/>
    <col min="8196" max="8196" width="6.7265625" style="3" bestFit="1" customWidth="1"/>
    <col min="8197" max="8199" width="4.7265625" style="3" bestFit="1" customWidth="1"/>
    <col min="8200" max="8200" width="8.1796875" style="3" bestFit="1" customWidth="1"/>
    <col min="8201" max="8201" width="9.26953125" style="3" bestFit="1" customWidth="1"/>
    <col min="8202" max="8202" width="8.1796875" style="3" bestFit="1" customWidth="1"/>
    <col min="8203" max="8203" width="4.7265625" style="3" bestFit="1" customWidth="1"/>
    <col min="8204" max="8204" width="8.1796875" style="3" bestFit="1" customWidth="1"/>
    <col min="8205" max="8209" width="4.7265625" style="3" bestFit="1" customWidth="1"/>
    <col min="8210" max="8211" width="8.1796875" style="3" bestFit="1" customWidth="1"/>
    <col min="8212" max="8212" width="6.7265625" style="3" bestFit="1" customWidth="1"/>
    <col min="8213" max="8213" width="4.7265625" style="3" bestFit="1" customWidth="1"/>
    <col min="8214" max="8214" width="6.7265625" style="3" bestFit="1" customWidth="1"/>
    <col min="8215" max="8219" width="4.7265625" style="3" bestFit="1" customWidth="1"/>
    <col min="8220" max="8221" width="6.7265625" style="3" bestFit="1" customWidth="1"/>
    <col min="8222" max="8223" width="4.7265625" style="3" bestFit="1" customWidth="1"/>
    <col min="8224" max="8224" width="8.1796875" style="3" bestFit="1" customWidth="1"/>
    <col min="8225" max="8229" width="4.7265625" style="3" bestFit="1" customWidth="1"/>
    <col min="8230" max="8231" width="5.7265625" style="3" bestFit="1" customWidth="1"/>
    <col min="8232" max="8233" width="4.7265625" style="3" bestFit="1" customWidth="1"/>
    <col min="8234" max="8234" width="6.7265625" style="3" bestFit="1" customWidth="1"/>
    <col min="8235" max="8239" width="4.7265625" style="3" bestFit="1" customWidth="1"/>
    <col min="8240" max="8240" width="9.26953125" style="3" bestFit="1" customWidth="1"/>
    <col min="8241" max="8241" width="8.1796875" style="3" bestFit="1" customWidth="1"/>
    <col min="8242" max="8243" width="4.7265625" style="3" bestFit="1" customWidth="1"/>
    <col min="8244" max="8244" width="9.26953125" style="3" bestFit="1" customWidth="1"/>
    <col min="8245" max="8249" width="4.7265625" style="3" bestFit="1" customWidth="1"/>
    <col min="8250" max="8250" width="8.1796875" style="3" bestFit="1" customWidth="1"/>
    <col min="8251" max="8251" width="6.7265625" style="3" bestFit="1" customWidth="1"/>
    <col min="8252" max="8253" width="4.7265625" style="3" bestFit="1" customWidth="1"/>
    <col min="8254" max="8254" width="8.1796875" style="3" bestFit="1" customWidth="1"/>
    <col min="8255" max="8255" width="13.81640625" style="3" bestFit="1" customWidth="1"/>
    <col min="8256" max="8448" width="9.1796875" style="3"/>
    <col min="8449" max="8449" width="7" style="3" bestFit="1" customWidth="1"/>
    <col min="8450" max="8450" width="51.81640625" style="3" customWidth="1"/>
    <col min="8451" max="8451" width="4.7265625" style="3" bestFit="1" customWidth="1"/>
    <col min="8452" max="8452" width="6.7265625" style="3" bestFit="1" customWidth="1"/>
    <col min="8453" max="8455" width="4.7265625" style="3" bestFit="1" customWidth="1"/>
    <col min="8456" max="8456" width="8.1796875" style="3" bestFit="1" customWidth="1"/>
    <col min="8457" max="8457" width="9.26953125" style="3" bestFit="1" customWidth="1"/>
    <col min="8458" max="8458" width="8.1796875" style="3" bestFit="1" customWidth="1"/>
    <col min="8459" max="8459" width="4.7265625" style="3" bestFit="1" customWidth="1"/>
    <col min="8460" max="8460" width="8.1796875" style="3" bestFit="1" customWidth="1"/>
    <col min="8461" max="8465" width="4.7265625" style="3" bestFit="1" customWidth="1"/>
    <col min="8466" max="8467" width="8.1796875" style="3" bestFit="1" customWidth="1"/>
    <col min="8468" max="8468" width="6.7265625" style="3" bestFit="1" customWidth="1"/>
    <col min="8469" max="8469" width="4.7265625" style="3" bestFit="1" customWidth="1"/>
    <col min="8470" max="8470" width="6.7265625" style="3" bestFit="1" customWidth="1"/>
    <col min="8471" max="8475" width="4.7265625" style="3" bestFit="1" customWidth="1"/>
    <col min="8476" max="8477" width="6.7265625" style="3" bestFit="1" customWidth="1"/>
    <col min="8478" max="8479" width="4.7265625" style="3" bestFit="1" customWidth="1"/>
    <col min="8480" max="8480" width="8.1796875" style="3" bestFit="1" customWidth="1"/>
    <col min="8481" max="8485" width="4.7265625" style="3" bestFit="1" customWidth="1"/>
    <col min="8486" max="8487" width="5.7265625" style="3" bestFit="1" customWidth="1"/>
    <col min="8488" max="8489" width="4.7265625" style="3" bestFit="1" customWidth="1"/>
    <col min="8490" max="8490" width="6.7265625" style="3" bestFit="1" customWidth="1"/>
    <col min="8491" max="8495" width="4.7265625" style="3" bestFit="1" customWidth="1"/>
    <col min="8496" max="8496" width="9.26953125" style="3" bestFit="1" customWidth="1"/>
    <col min="8497" max="8497" width="8.1796875" style="3" bestFit="1" customWidth="1"/>
    <col min="8498" max="8499" width="4.7265625" style="3" bestFit="1" customWidth="1"/>
    <col min="8500" max="8500" width="9.26953125" style="3" bestFit="1" customWidth="1"/>
    <col min="8501" max="8505" width="4.7265625" style="3" bestFit="1" customWidth="1"/>
    <col min="8506" max="8506" width="8.1796875" style="3" bestFit="1" customWidth="1"/>
    <col min="8507" max="8507" width="6.7265625" style="3" bestFit="1" customWidth="1"/>
    <col min="8508" max="8509" width="4.7265625" style="3" bestFit="1" customWidth="1"/>
    <col min="8510" max="8510" width="8.1796875" style="3" bestFit="1" customWidth="1"/>
    <col min="8511" max="8511" width="13.81640625" style="3" bestFit="1" customWidth="1"/>
    <col min="8512" max="8704" width="9.1796875" style="3"/>
    <col min="8705" max="8705" width="7" style="3" bestFit="1" customWidth="1"/>
    <col min="8706" max="8706" width="51.81640625" style="3" customWidth="1"/>
    <col min="8707" max="8707" width="4.7265625" style="3" bestFit="1" customWidth="1"/>
    <col min="8708" max="8708" width="6.7265625" style="3" bestFit="1" customWidth="1"/>
    <col min="8709" max="8711" width="4.7265625" style="3" bestFit="1" customWidth="1"/>
    <col min="8712" max="8712" width="8.1796875" style="3" bestFit="1" customWidth="1"/>
    <col min="8713" max="8713" width="9.26953125" style="3" bestFit="1" customWidth="1"/>
    <col min="8714" max="8714" width="8.1796875" style="3" bestFit="1" customWidth="1"/>
    <col min="8715" max="8715" width="4.7265625" style="3" bestFit="1" customWidth="1"/>
    <col min="8716" max="8716" width="8.1796875" style="3" bestFit="1" customWidth="1"/>
    <col min="8717" max="8721" width="4.7265625" style="3" bestFit="1" customWidth="1"/>
    <col min="8722" max="8723" width="8.1796875" style="3" bestFit="1" customWidth="1"/>
    <col min="8724" max="8724" width="6.7265625" style="3" bestFit="1" customWidth="1"/>
    <col min="8725" max="8725" width="4.7265625" style="3" bestFit="1" customWidth="1"/>
    <col min="8726" max="8726" width="6.7265625" style="3" bestFit="1" customWidth="1"/>
    <col min="8727" max="8731" width="4.7265625" style="3" bestFit="1" customWidth="1"/>
    <col min="8732" max="8733" width="6.7265625" style="3" bestFit="1" customWidth="1"/>
    <col min="8734" max="8735" width="4.7265625" style="3" bestFit="1" customWidth="1"/>
    <col min="8736" max="8736" width="8.1796875" style="3" bestFit="1" customWidth="1"/>
    <col min="8737" max="8741" width="4.7265625" style="3" bestFit="1" customWidth="1"/>
    <col min="8742" max="8743" width="5.7265625" style="3" bestFit="1" customWidth="1"/>
    <col min="8744" max="8745" width="4.7265625" style="3" bestFit="1" customWidth="1"/>
    <col min="8746" max="8746" width="6.7265625" style="3" bestFit="1" customWidth="1"/>
    <col min="8747" max="8751" width="4.7265625" style="3" bestFit="1" customWidth="1"/>
    <col min="8752" max="8752" width="9.26953125" style="3" bestFit="1" customWidth="1"/>
    <col min="8753" max="8753" width="8.1796875" style="3" bestFit="1" customWidth="1"/>
    <col min="8754" max="8755" width="4.7265625" style="3" bestFit="1" customWidth="1"/>
    <col min="8756" max="8756" width="9.26953125" style="3" bestFit="1" customWidth="1"/>
    <col min="8757" max="8761" width="4.7265625" style="3" bestFit="1" customWidth="1"/>
    <col min="8762" max="8762" width="8.1796875" style="3" bestFit="1" customWidth="1"/>
    <col min="8763" max="8763" width="6.7265625" style="3" bestFit="1" customWidth="1"/>
    <col min="8764" max="8765" width="4.7265625" style="3" bestFit="1" customWidth="1"/>
    <col min="8766" max="8766" width="8.1796875" style="3" bestFit="1" customWidth="1"/>
    <col min="8767" max="8767" width="13.81640625" style="3" bestFit="1" customWidth="1"/>
    <col min="8768" max="8960" width="9.1796875" style="3"/>
    <col min="8961" max="8961" width="7" style="3" bestFit="1" customWidth="1"/>
    <col min="8962" max="8962" width="51.81640625" style="3" customWidth="1"/>
    <col min="8963" max="8963" width="4.7265625" style="3" bestFit="1" customWidth="1"/>
    <col min="8964" max="8964" width="6.7265625" style="3" bestFit="1" customWidth="1"/>
    <col min="8965" max="8967" width="4.7265625" style="3" bestFit="1" customWidth="1"/>
    <col min="8968" max="8968" width="8.1796875" style="3" bestFit="1" customWidth="1"/>
    <col min="8969" max="8969" width="9.26953125" style="3" bestFit="1" customWidth="1"/>
    <col min="8970" max="8970" width="8.1796875" style="3" bestFit="1" customWidth="1"/>
    <col min="8971" max="8971" width="4.7265625" style="3" bestFit="1" customWidth="1"/>
    <col min="8972" max="8972" width="8.1796875" style="3" bestFit="1" customWidth="1"/>
    <col min="8973" max="8977" width="4.7265625" style="3" bestFit="1" customWidth="1"/>
    <col min="8978" max="8979" width="8.1796875" style="3" bestFit="1" customWidth="1"/>
    <col min="8980" max="8980" width="6.7265625" style="3" bestFit="1" customWidth="1"/>
    <col min="8981" max="8981" width="4.7265625" style="3" bestFit="1" customWidth="1"/>
    <col min="8982" max="8982" width="6.7265625" style="3" bestFit="1" customWidth="1"/>
    <col min="8983" max="8987" width="4.7265625" style="3" bestFit="1" customWidth="1"/>
    <col min="8988" max="8989" width="6.7265625" style="3" bestFit="1" customWidth="1"/>
    <col min="8990" max="8991" width="4.7265625" style="3" bestFit="1" customWidth="1"/>
    <col min="8992" max="8992" width="8.1796875" style="3" bestFit="1" customWidth="1"/>
    <col min="8993" max="8997" width="4.7265625" style="3" bestFit="1" customWidth="1"/>
    <col min="8998" max="8999" width="5.7265625" style="3" bestFit="1" customWidth="1"/>
    <col min="9000" max="9001" width="4.7265625" style="3" bestFit="1" customWidth="1"/>
    <col min="9002" max="9002" width="6.7265625" style="3" bestFit="1" customWidth="1"/>
    <col min="9003" max="9007" width="4.7265625" style="3" bestFit="1" customWidth="1"/>
    <col min="9008" max="9008" width="9.26953125" style="3" bestFit="1" customWidth="1"/>
    <col min="9009" max="9009" width="8.1796875" style="3" bestFit="1" customWidth="1"/>
    <col min="9010" max="9011" width="4.7265625" style="3" bestFit="1" customWidth="1"/>
    <col min="9012" max="9012" width="9.26953125" style="3" bestFit="1" customWidth="1"/>
    <col min="9013" max="9017" width="4.7265625" style="3" bestFit="1" customWidth="1"/>
    <col min="9018" max="9018" width="8.1796875" style="3" bestFit="1" customWidth="1"/>
    <col min="9019" max="9019" width="6.7265625" style="3" bestFit="1" customWidth="1"/>
    <col min="9020" max="9021" width="4.7265625" style="3" bestFit="1" customWidth="1"/>
    <col min="9022" max="9022" width="8.1796875" style="3" bestFit="1" customWidth="1"/>
    <col min="9023" max="9023" width="13.81640625" style="3" bestFit="1" customWidth="1"/>
    <col min="9024" max="9216" width="9.1796875" style="3"/>
    <col min="9217" max="9217" width="7" style="3" bestFit="1" customWidth="1"/>
    <col min="9218" max="9218" width="51.81640625" style="3" customWidth="1"/>
    <col min="9219" max="9219" width="4.7265625" style="3" bestFit="1" customWidth="1"/>
    <col min="9220" max="9220" width="6.7265625" style="3" bestFit="1" customWidth="1"/>
    <col min="9221" max="9223" width="4.7265625" style="3" bestFit="1" customWidth="1"/>
    <col min="9224" max="9224" width="8.1796875" style="3" bestFit="1" customWidth="1"/>
    <col min="9225" max="9225" width="9.26953125" style="3" bestFit="1" customWidth="1"/>
    <col min="9226" max="9226" width="8.1796875" style="3" bestFit="1" customWidth="1"/>
    <col min="9227" max="9227" width="4.7265625" style="3" bestFit="1" customWidth="1"/>
    <col min="9228" max="9228" width="8.1796875" style="3" bestFit="1" customWidth="1"/>
    <col min="9229" max="9233" width="4.7265625" style="3" bestFit="1" customWidth="1"/>
    <col min="9234" max="9235" width="8.1796875" style="3" bestFit="1" customWidth="1"/>
    <col min="9236" max="9236" width="6.7265625" style="3" bestFit="1" customWidth="1"/>
    <col min="9237" max="9237" width="4.7265625" style="3" bestFit="1" customWidth="1"/>
    <col min="9238" max="9238" width="6.7265625" style="3" bestFit="1" customWidth="1"/>
    <col min="9239" max="9243" width="4.7265625" style="3" bestFit="1" customWidth="1"/>
    <col min="9244" max="9245" width="6.7265625" style="3" bestFit="1" customWidth="1"/>
    <col min="9246" max="9247" width="4.7265625" style="3" bestFit="1" customWidth="1"/>
    <col min="9248" max="9248" width="8.1796875" style="3" bestFit="1" customWidth="1"/>
    <col min="9249" max="9253" width="4.7265625" style="3" bestFit="1" customWidth="1"/>
    <col min="9254" max="9255" width="5.7265625" style="3" bestFit="1" customWidth="1"/>
    <col min="9256" max="9257" width="4.7265625" style="3" bestFit="1" customWidth="1"/>
    <col min="9258" max="9258" width="6.7265625" style="3" bestFit="1" customWidth="1"/>
    <col min="9259" max="9263" width="4.7265625" style="3" bestFit="1" customWidth="1"/>
    <col min="9264" max="9264" width="9.26953125" style="3" bestFit="1" customWidth="1"/>
    <col min="9265" max="9265" width="8.1796875" style="3" bestFit="1" customWidth="1"/>
    <col min="9266" max="9267" width="4.7265625" style="3" bestFit="1" customWidth="1"/>
    <col min="9268" max="9268" width="9.26953125" style="3" bestFit="1" customWidth="1"/>
    <col min="9269" max="9273" width="4.7265625" style="3" bestFit="1" customWidth="1"/>
    <col min="9274" max="9274" width="8.1796875" style="3" bestFit="1" customWidth="1"/>
    <col min="9275" max="9275" width="6.7265625" style="3" bestFit="1" customWidth="1"/>
    <col min="9276" max="9277" width="4.7265625" style="3" bestFit="1" customWidth="1"/>
    <col min="9278" max="9278" width="8.1796875" style="3" bestFit="1" customWidth="1"/>
    <col min="9279" max="9279" width="13.81640625" style="3" bestFit="1" customWidth="1"/>
    <col min="9280" max="9472" width="9.1796875" style="3"/>
    <col min="9473" max="9473" width="7" style="3" bestFit="1" customWidth="1"/>
    <col min="9474" max="9474" width="51.81640625" style="3" customWidth="1"/>
    <col min="9475" max="9475" width="4.7265625" style="3" bestFit="1" customWidth="1"/>
    <col min="9476" max="9476" width="6.7265625" style="3" bestFit="1" customWidth="1"/>
    <col min="9477" max="9479" width="4.7265625" style="3" bestFit="1" customWidth="1"/>
    <col min="9480" max="9480" width="8.1796875" style="3" bestFit="1" customWidth="1"/>
    <col min="9481" max="9481" width="9.26953125" style="3" bestFit="1" customWidth="1"/>
    <col min="9482" max="9482" width="8.1796875" style="3" bestFit="1" customWidth="1"/>
    <col min="9483" max="9483" width="4.7265625" style="3" bestFit="1" customWidth="1"/>
    <col min="9484" max="9484" width="8.1796875" style="3" bestFit="1" customWidth="1"/>
    <col min="9485" max="9489" width="4.7265625" style="3" bestFit="1" customWidth="1"/>
    <col min="9490" max="9491" width="8.1796875" style="3" bestFit="1" customWidth="1"/>
    <col min="9492" max="9492" width="6.7265625" style="3" bestFit="1" customWidth="1"/>
    <col min="9493" max="9493" width="4.7265625" style="3" bestFit="1" customWidth="1"/>
    <col min="9494" max="9494" width="6.7265625" style="3" bestFit="1" customWidth="1"/>
    <col min="9495" max="9499" width="4.7265625" style="3" bestFit="1" customWidth="1"/>
    <col min="9500" max="9501" width="6.7265625" style="3" bestFit="1" customWidth="1"/>
    <col min="9502" max="9503" width="4.7265625" style="3" bestFit="1" customWidth="1"/>
    <col min="9504" max="9504" width="8.1796875" style="3" bestFit="1" customWidth="1"/>
    <col min="9505" max="9509" width="4.7265625" style="3" bestFit="1" customWidth="1"/>
    <col min="9510" max="9511" width="5.7265625" style="3" bestFit="1" customWidth="1"/>
    <col min="9512" max="9513" width="4.7265625" style="3" bestFit="1" customWidth="1"/>
    <col min="9514" max="9514" width="6.7265625" style="3" bestFit="1" customWidth="1"/>
    <col min="9515" max="9519" width="4.7265625" style="3" bestFit="1" customWidth="1"/>
    <col min="9520" max="9520" width="9.26953125" style="3" bestFit="1" customWidth="1"/>
    <col min="9521" max="9521" width="8.1796875" style="3" bestFit="1" customWidth="1"/>
    <col min="9522" max="9523" width="4.7265625" style="3" bestFit="1" customWidth="1"/>
    <col min="9524" max="9524" width="9.26953125" style="3" bestFit="1" customWidth="1"/>
    <col min="9525" max="9529" width="4.7265625" style="3" bestFit="1" customWidth="1"/>
    <col min="9530" max="9530" width="8.1796875" style="3" bestFit="1" customWidth="1"/>
    <col min="9531" max="9531" width="6.7265625" style="3" bestFit="1" customWidth="1"/>
    <col min="9532" max="9533" width="4.7265625" style="3" bestFit="1" customWidth="1"/>
    <col min="9534" max="9534" width="8.1796875" style="3" bestFit="1" customWidth="1"/>
    <col min="9535" max="9535" width="13.81640625" style="3" bestFit="1" customWidth="1"/>
    <col min="9536" max="9728" width="9.1796875" style="3"/>
    <col min="9729" max="9729" width="7" style="3" bestFit="1" customWidth="1"/>
    <col min="9730" max="9730" width="51.81640625" style="3" customWidth="1"/>
    <col min="9731" max="9731" width="4.7265625" style="3" bestFit="1" customWidth="1"/>
    <col min="9732" max="9732" width="6.7265625" style="3" bestFit="1" customWidth="1"/>
    <col min="9733" max="9735" width="4.7265625" style="3" bestFit="1" customWidth="1"/>
    <col min="9736" max="9736" width="8.1796875" style="3" bestFit="1" customWidth="1"/>
    <col min="9737" max="9737" width="9.26953125" style="3" bestFit="1" customWidth="1"/>
    <col min="9738" max="9738" width="8.1796875" style="3" bestFit="1" customWidth="1"/>
    <col min="9739" max="9739" width="4.7265625" style="3" bestFit="1" customWidth="1"/>
    <col min="9740" max="9740" width="8.1796875" style="3" bestFit="1" customWidth="1"/>
    <col min="9741" max="9745" width="4.7265625" style="3" bestFit="1" customWidth="1"/>
    <col min="9746" max="9747" width="8.1796875" style="3" bestFit="1" customWidth="1"/>
    <col min="9748" max="9748" width="6.7265625" style="3" bestFit="1" customWidth="1"/>
    <col min="9749" max="9749" width="4.7265625" style="3" bestFit="1" customWidth="1"/>
    <col min="9750" max="9750" width="6.7265625" style="3" bestFit="1" customWidth="1"/>
    <col min="9751" max="9755" width="4.7265625" style="3" bestFit="1" customWidth="1"/>
    <col min="9756" max="9757" width="6.7265625" style="3" bestFit="1" customWidth="1"/>
    <col min="9758" max="9759" width="4.7265625" style="3" bestFit="1" customWidth="1"/>
    <col min="9760" max="9760" width="8.1796875" style="3" bestFit="1" customWidth="1"/>
    <col min="9761" max="9765" width="4.7265625" style="3" bestFit="1" customWidth="1"/>
    <col min="9766" max="9767" width="5.7265625" style="3" bestFit="1" customWidth="1"/>
    <col min="9768" max="9769" width="4.7265625" style="3" bestFit="1" customWidth="1"/>
    <col min="9770" max="9770" width="6.7265625" style="3" bestFit="1" customWidth="1"/>
    <col min="9771" max="9775" width="4.7265625" style="3" bestFit="1" customWidth="1"/>
    <col min="9776" max="9776" width="9.26953125" style="3" bestFit="1" customWidth="1"/>
    <col min="9777" max="9777" width="8.1796875" style="3" bestFit="1" customWidth="1"/>
    <col min="9778" max="9779" width="4.7265625" style="3" bestFit="1" customWidth="1"/>
    <col min="9780" max="9780" width="9.26953125" style="3" bestFit="1" customWidth="1"/>
    <col min="9781" max="9785" width="4.7265625" style="3" bestFit="1" customWidth="1"/>
    <col min="9786" max="9786" width="8.1796875" style="3" bestFit="1" customWidth="1"/>
    <col min="9787" max="9787" width="6.7265625" style="3" bestFit="1" customWidth="1"/>
    <col min="9788" max="9789" width="4.7265625" style="3" bestFit="1" customWidth="1"/>
    <col min="9790" max="9790" width="8.1796875" style="3" bestFit="1" customWidth="1"/>
    <col min="9791" max="9791" width="13.81640625" style="3" bestFit="1" customWidth="1"/>
    <col min="9792" max="9984" width="9.1796875" style="3"/>
    <col min="9985" max="9985" width="7" style="3" bestFit="1" customWidth="1"/>
    <col min="9986" max="9986" width="51.81640625" style="3" customWidth="1"/>
    <col min="9987" max="9987" width="4.7265625" style="3" bestFit="1" customWidth="1"/>
    <col min="9988" max="9988" width="6.7265625" style="3" bestFit="1" customWidth="1"/>
    <col min="9989" max="9991" width="4.7265625" style="3" bestFit="1" customWidth="1"/>
    <col min="9992" max="9992" width="8.1796875" style="3" bestFit="1" customWidth="1"/>
    <col min="9993" max="9993" width="9.26953125" style="3" bestFit="1" customWidth="1"/>
    <col min="9994" max="9994" width="8.1796875" style="3" bestFit="1" customWidth="1"/>
    <col min="9995" max="9995" width="4.7265625" style="3" bestFit="1" customWidth="1"/>
    <col min="9996" max="9996" width="8.1796875" style="3" bestFit="1" customWidth="1"/>
    <col min="9997" max="10001" width="4.7265625" style="3" bestFit="1" customWidth="1"/>
    <col min="10002" max="10003" width="8.1796875" style="3" bestFit="1" customWidth="1"/>
    <col min="10004" max="10004" width="6.7265625" style="3" bestFit="1" customWidth="1"/>
    <col min="10005" max="10005" width="4.7265625" style="3" bestFit="1" customWidth="1"/>
    <col min="10006" max="10006" width="6.7265625" style="3" bestFit="1" customWidth="1"/>
    <col min="10007" max="10011" width="4.7265625" style="3" bestFit="1" customWidth="1"/>
    <col min="10012" max="10013" width="6.7265625" style="3" bestFit="1" customWidth="1"/>
    <col min="10014" max="10015" width="4.7265625" style="3" bestFit="1" customWidth="1"/>
    <col min="10016" max="10016" width="8.1796875" style="3" bestFit="1" customWidth="1"/>
    <col min="10017" max="10021" width="4.7265625" style="3" bestFit="1" customWidth="1"/>
    <col min="10022" max="10023" width="5.7265625" style="3" bestFit="1" customWidth="1"/>
    <col min="10024" max="10025" width="4.7265625" style="3" bestFit="1" customWidth="1"/>
    <col min="10026" max="10026" width="6.7265625" style="3" bestFit="1" customWidth="1"/>
    <col min="10027" max="10031" width="4.7265625" style="3" bestFit="1" customWidth="1"/>
    <col min="10032" max="10032" width="9.26953125" style="3" bestFit="1" customWidth="1"/>
    <col min="10033" max="10033" width="8.1796875" style="3" bestFit="1" customWidth="1"/>
    <col min="10034" max="10035" width="4.7265625" style="3" bestFit="1" customWidth="1"/>
    <col min="10036" max="10036" width="9.26953125" style="3" bestFit="1" customWidth="1"/>
    <col min="10037" max="10041" width="4.7265625" style="3" bestFit="1" customWidth="1"/>
    <col min="10042" max="10042" width="8.1796875" style="3" bestFit="1" customWidth="1"/>
    <col min="10043" max="10043" width="6.7265625" style="3" bestFit="1" customWidth="1"/>
    <col min="10044" max="10045" width="4.7265625" style="3" bestFit="1" customWidth="1"/>
    <col min="10046" max="10046" width="8.1796875" style="3" bestFit="1" customWidth="1"/>
    <col min="10047" max="10047" width="13.81640625" style="3" bestFit="1" customWidth="1"/>
    <col min="10048" max="10240" width="9.1796875" style="3"/>
    <col min="10241" max="10241" width="7" style="3" bestFit="1" customWidth="1"/>
    <col min="10242" max="10242" width="51.81640625" style="3" customWidth="1"/>
    <col min="10243" max="10243" width="4.7265625" style="3" bestFit="1" customWidth="1"/>
    <col min="10244" max="10244" width="6.7265625" style="3" bestFit="1" customWidth="1"/>
    <col min="10245" max="10247" width="4.7265625" style="3" bestFit="1" customWidth="1"/>
    <col min="10248" max="10248" width="8.1796875" style="3" bestFit="1" customWidth="1"/>
    <col min="10249" max="10249" width="9.26953125" style="3" bestFit="1" customWidth="1"/>
    <col min="10250" max="10250" width="8.1796875" style="3" bestFit="1" customWidth="1"/>
    <col min="10251" max="10251" width="4.7265625" style="3" bestFit="1" customWidth="1"/>
    <col min="10252" max="10252" width="8.1796875" style="3" bestFit="1" customWidth="1"/>
    <col min="10253" max="10257" width="4.7265625" style="3" bestFit="1" customWidth="1"/>
    <col min="10258" max="10259" width="8.1796875" style="3" bestFit="1" customWidth="1"/>
    <col min="10260" max="10260" width="6.7265625" style="3" bestFit="1" customWidth="1"/>
    <col min="10261" max="10261" width="4.7265625" style="3" bestFit="1" customWidth="1"/>
    <col min="10262" max="10262" width="6.7265625" style="3" bestFit="1" customWidth="1"/>
    <col min="10263" max="10267" width="4.7265625" style="3" bestFit="1" customWidth="1"/>
    <col min="10268" max="10269" width="6.7265625" style="3" bestFit="1" customWidth="1"/>
    <col min="10270" max="10271" width="4.7265625" style="3" bestFit="1" customWidth="1"/>
    <col min="10272" max="10272" width="8.1796875" style="3" bestFit="1" customWidth="1"/>
    <col min="10273" max="10277" width="4.7265625" style="3" bestFit="1" customWidth="1"/>
    <col min="10278" max="10279" width="5.7265625" style="3" bestFit="1" customWidth="1"/>
    <col min="10280" max="10281" width="4.7265625" style="3" bestFit="1" customWidth="1"/>
    <col min="10282" max="10282" width="6.7265625" style="3" bestFit="1" customWidth="1"/>
    <col min="10283" max="10287" width="4.7265625" style="3" bestFit="1" customWidth="1"/>
    <col min="10288" max="10288" width="9.26953125" style="3" bestFit="1" customWidth="1"/>
    <col min="10289" max="10289" width="8.1796875" style="3" bestFit="1" customWidth="1"/>
    <col min="10290" max="10291" width="4.7265625" style="3" bestFit="1" customWidth="1"/>
    <col min="10292" max="10292" width="9.26953125" style="3" bestFit="1" customWidth="1"/>
    <col min="10293" max="10297" width="4.7265625" style="3" bestFit="1" customWidth="1"/>
    <col min="10298" max="10298" width="8.1796875" style="3" bestFit="1" customWidth="1"/>
    <col min="10299" max="10299" width="6.7265625" style="3" bestFit="1" customWidth="1"/>
    <col min="10300" max="10301" width="4.7265625" style="3" bestFit="1" customWidth="1"/>
    <col min="10302" max="10302" width="8.1796875" style="3" bestFit="1" customWidth="1"/>
    <col min="10303" max="10303" width="13.81640625" style="3" bestFit="1" customWidth="1"/>
    <col min="10304" max="10496" width="9.1796875" style="3"/>
    <col min="10497" max="10497" width="7" style="3" bestFit="1" customWidth="1"/>
    <col min="10498" max="10498" width="51.81640625" style="3" customWidth="1"/>
    <col min="10499" max="10499" width="4.7265625" style="3" bestFit="1" customWidth="1"/>
    <col min="10500" max="10500" width="6.7265625" style="3" bestFit="1" customWidth="1"/>
    <col min="10501" max="10503" width="4.7265625" style="3" bestFit="1" customWidth="1"/>
    <col min="10504" max="10504" width="8.1796875" style="3" bestFit="1" customWidth="1"/>
    <col min="10505" max="10505" width="9.26953125" style="3" bestFit="1" customWidth="1"/>
    <col min="10506" max="10506" width="8.1796875" style="3" bestFit="1" customWidth="1"/>
    <col min="10507" max="10507" width="4.7265625" style="3" bestFit="1" customWidth="1"/>
    <col min="10508" max="10508" width="8.1796875" style="3" bestFit="1" customWidth="1"/>
    <col min="10509" max="10513" width="4.7265625" style="3" bestFit="1" customWidth="1"/>
    <col min="10514" max="10515" width="8.1796875" style="3" bestFit="1" customWidth="1"/>
    <col min="10516" max="10516" width="6.7265625" style="3" bestFit="1" customWidth="1"/>
    <col min="10517" max="10517" width="4.7265625" style="3" bestFit="1" customWidth="1"/>
    <col min="10518" max="10518" width="6.7265625" style="3" bestFit="1" customWidth="1"/>
    <col min="10519" max="10523" width="4.7265625" style="3" bestFit="1" customWidth="1"/>
    <col min="10524" max="10525" width="6.7265625" style="3" bestFit="1" customWidth="1"/>
    <col min="10526" max="10527" width="4.7265625" style="3" bestFit="1" customWidth="1"/>
    <col min="10528" max="10528" width="8.1796875" style="3" bestFit="1" customWidth="1"/>
    <col min="10529" max="10533" width="4.7265625" style="3" bestFit="1" customWidth="1"/>
    <col min="10534" max="10535" width="5.7265625" style="3" bestFit="1" customWidth="1"/>
    <col min="10536" max="10537" width="4.7265625" style="3" bestFit="1" customWidth="1"/>
    <col min="10538" max="10538" width="6.7265625" style="3" bestFit="1" customWidth="1"/>
    <col min="10539" max="10543" width="4.7265625" style="3" bestFit="1" customWidth="1"/>
    <col min="10544" max="10544" width="9.26953125" style="3" bestFit="1" customWidth="1"/>
    <col min="10545" max="10545" width="8.1796875" style="3" bestFit="1" customWidth="1"/>
    <col min="10546" max="10547" width="4.7265625" style="3" bestFit="1" customWidth="1"/>
    <col min="10548" max="10548" width="9.26953125" style="3" bestFit="1" customWidth="1"/>
    <col min="10549" max="10553" width="4.7265625" style="3" bestFit="1" customWidth="1"/>
    <col min="10554" max="10554" width="8.1796875" style="3" bestFit="1" customWidth="1"/>
    <col min="10555" max="10555" width="6.7265625" style="3" bestFit="1" customWidth="1"/>
    <col min="10556" max="10557" width="4.7265625" style="3" bestFit="1" customWidth="1"/>
    <col min="10558" max="10558" width="8.1796875" style="3" bestFit="1" customWidth="1"/>
    <col min="10559" max="10559" width="13.81640625" style="3" bestFit="1" customWidth="1"/>
    <col min="10560" max="10752" width="9.1796875" style="3"/>
    <col min="10753" max="10753" width="7" style="3" bestFit="1" customWidth="1"/>
    <col min="10754" max="10754" width="51.81640625" style="3" customWidth="1"/>
    <col min="10755" max="10755" width="4.7265625" style="3" bestFit="1" customWidth="1"/>
    <col min="10756" max="10756" width="6.7265625" style="3" bestFit="1" customWidth="1"/>
    <col min="10757" max="10759" width="4.7265625" style="3" bestFit="1" customWidth="1"/>
    <col min="10760" max="10760" width="8.1796875" style="3" bestFit="1" customWidth="1"/>
    <col min="10761" max="10761" width="9.26953125" style="3" bestFit="1" customWidth="1"/>
    <col min="10762" max="10762" width="8.1796875" style="3" bestFit="1" customWidth="1"/>
    <col min="10763" max="10763" width="4.7265625" style="3" bestFit="1" customWidth="1"/>
    <col min="10764" max="10764" width="8.1796875" style="3" bestFit="1" customWidth="1"/>
    <col min="10765" max="10769" width="4.7265625" style="3" bestFit="1" customWidth="1"/>
    <col min="10770" max="10771" width="8.1796875" style="3" bestFit="1" customWidth="1"/>
    <col min="10772" max="10772" width="6.7265625" style="3" bestFit="1" customWidth="1"/>
    <col min="10773" max="10773" width="4.7265625" style="3" bestFit="1" customWidth="1"/>
    <col min="10774" max="10774" width="6.7265625" style="3" bestFit="1" customWidth="1"/>
    <col min="10775" max="10779" width="4.7265625" style="3" bestFit="1" customWidth="1"/>
    <col min="10780" max="10781" width="6.7265625" style="3" bestFit="1" customWidth="1"/>
    <col min="10782" max="10783" width="4.7265625" style="3" bestFit="1" customWidth="1"/>
    <col min="10784" max="10784" width="8.1796875" style="3" bestFit="1" customWidth="1"/>
    <col min="10785" max="10789" width="4.7265625" style="3" bestFit="1" customWidth="1"/>
    <col min="10790" max="10791" width="5.7265625" style="3" bestFit="1" customWidth="1"/>
    <col min="10792" max="10793" width="4.7265625" style="3" bestFit="1" customWidth="1"/>
    <col min="10794" max="10794" width="6.7265625" style="3" bestFit="1" customWidth="1"/>
    <col min="10795" max="10799" width="4.7265625" style="3" bestFit="1" customWidth="1"/>
    <col min="10800" max="10800" width="9.26953125" style="3" bestFit="1" customWidth="1"/>
    <col min="10801" max="10801" width="8.1796875" style="3" bestFit="1" customWidth="1"/>
    <col min="10802" max="10803" width="4.7265625" style="3" bestFit="1" customWidth="1"/>
    <col min="10804" max="10804" width="9.26953125" style="3" bestFit="1" customWidth="1"/>
    <col min="10805" max="10809" width="4.7265625" style="3" bestFit="1" customWidth="1"/>
    <col min="10810" max="10810" width="8.1796875" style="3" bestFit="1" customWidth="1"/>
    <col min="10811" max="10811" width="6.7265625" style="3" bestFit="1" customWidth="1"/>
    <col min="10812" max="10813" width="4.7265625" style="3" bestFit="1" customWidth="1"/>
    <col min="10814" max="10814" width="8.1796875" style="3" bestFit="1" customWidth="1"/>
    <col min="10815" max="10815" width="13.81640625" style="3" bestFit="1" customWidth="1"/>
    <col min="10816" max="11008" width="9.1796875" style="3"/>
    <col min="11009" max="11009" width="7" style="3" bestFit="1" customWidth="1"/>
    <col min="11010" max="11010" width="51.81640625" style="3" customWidth="1"/>
    <col min="11011" max="11011" width="4.7265625" style="3" bestFit="1" customWidth="1"/>
    <col min="11012" max="11012" width="6.7265625" style="3" bestFit="1" customWidth="1"/>
    <col min="11013" max="11015" width="4.7265625" style="3" bestFit="1" customWidth="1"/>
    <col min="11016" max="11016" width="8.1796875" style="3" bestFit="1" customWidth="1"/>
    <col min="11017" max="11017" width="9.26953125" style="3" bestFit="1" customWidth="1"/>
    <col min="11018" max="11018" width="8.1796875" style="3" bestFit="1" customWidth="1"/>
    <col min="11019" max="11019" width="4.7265625" style="3" bestFit="1" customWidth="1"/>
    <col min="11020" max="11020" width="8.1796875" style="3" bestFit="1" customWidth="1"/>
    <col min="11021" max="11025" width="4.7265625" style="3" bestFit="1" customWidth="1"/>
    <col min="11026" max="11027" width="8.1796875" style="3" bestFit="1" customWidth="1"/>
    <col min="11028" max="11028" width="6.7265625" style="3" bestFit="1" customWidth="1"/>
    <col min="11029" max="11029" width="4.7265625" style="3" bestFit="1" customWidth="1"/>
    <col min="11030" max="11030" width="6.7265625" style="3" bestFit="1" customWidth="1"/>
    <col min="11031" max="11035" width="4.7265625" style="3" bestFit="1" customWidth="1"/>
    <col min="11036" max="11037" width="6.7265625" style="3" bestFit="1" customWidth="1"/>
    <col min="11038" max="11039" width="4.7265625" style="3" bestFit="1" customWidth="1"/>
    <col min="11040" max="11040" width="8.1796875" style="3" bestFit="1" customWidth="1"/>
    <col min="11041" max="11045" width="4.7265625" style="3" bestFit="1" customWidth="1"/>
    <col min="11046" max="11047" width="5.7265625" style="3" bestFit="1" customWidth="1"/>
    <col min="11048" max="11049" width="4.7265625" style="3" bestFit="1" customWidth="1"/>
    <col min="11050" max="11050" width="6.7265625" style="3" bestFit="1" customWidth="1"/>
    <col min="11051" max="11055" width="4.7265625" style="3" bestFit="1" customWidth="1"/>
    <col min="11056" max="11056" width="9.26953125" style="3" bestFit="1" customWidth="1"/>
    <col min="11057" max="11057" width="8.1796875" style="3" bestFit="1" customWidth="1"/>
    <col min="11058" max="11059" width="4.7265625" style="3" bestFit="1" customWidth="1"/>
    <col min="11060" max="11060" width="9.26953125" style="3" bestFit="1" customWidth="1"/>
    <col min="11061" max="11065" width="4.7265625" style="3" bestFit="1" customWidth="1"/>
    <col min="11066" max="11066" width="8.1796875" style="3" bestFit="1" customWidth="1"/>
    <col min="11067" max="11067" width="6.7265625" style="3" bestFit="1" customWidth="1"/>
    <col min="11068" max="11069" width="4.7265625" style="3" bestFit="1" customWidth="1"/>
    <col min="11070" max="11070" width="8.1796875" style="3" bestFit="1" customWidth="1"/>
    <col min="11071" max="11071" width="13.81640625" style="3" bestFit="1" customWidth="1"/>
    <col min="11072" max="11264" width="9.1796875" style="3"/>
    <col min="11265" max="11265" width="7" style="3" bestFit="1" customWidth="1"/>
    <col min="11266" max="11266" width="51.81640625" style="3" customWidth="1"/>
    <col min="11267" max="11267" width="4.7265625" style="3" bestFit="1" customWidth="1"/>
    <col min="11268" max="11268" width="6.7265625" style="3" bestFit="1" customWidth="1"/>
    <col min="11269" max="11271" width="4.7265625" style="3" bestFit="1" customWidth="1"/>
    <col min="11272" max="11272" width="8.1796875" style="3" bestFit="1" customWidth="1"/>
    <col min="11273" max="11273" width="9.26953125" style="3" bestFit="1" customWidth="1"/>
    <col min="11274" max="11274" width="8.1796875" style="3" bestFit="1" customWidth="1"/>
    <col min="11275" max="11275" width="4.7265625" style="3" bestFit="1" customWidth="1"/>
    <col min="11276" max="11276" width="8.1796875" style="3" bestFit="1" customWidth="1"/>
    <col min="11277" max="11281" width="4.7265625" style="3" bestFit="1" customWidth="1"/>
    <col min="11282" max="11283" width="8.1796875" style="3" bestFit="1" customWidth="1"/>
    <col min="11284" max="11284" width="6.7265625" style="3" bestFit="1" customWidth="1"/>
    <col min="11285" max="11285" width="4.7265625" style="3" bestFit="1" customWidth="1"/>
    <col min="11286" max="11286" width="6.7265625" style="3" bestFit="1" customWidth="1"/>
    <col min="11287" max="11291" width="4.7265625" style="3" bestFit="1" customWidth="1"/>
    <col min="11292" max="11293" width="6.7265625" style="3" bestFit="1" customWidth="1"/>
    <col min="11294" max="11295" width="4.7265625" style="3" bestFit="1" customWidth="1"/>
    <col min="11296" max="11296" width="8.1796875" style="3" bestFit="1" customWidth="1"/>
    <col min="11297" max="11301" width="4.7265625" style="3" bestFit="1" customWidth="1"/>
    <col min="11302" max="11303" width="5.7265625" style="3" bestFit="1" customWidth="1"/>
    <col min="11304" max="11305" width="4.7265625" style="3" bestFit="1" customWidth="1"/>
    <col min="11306" max="11306" width="6.7265625" style="3" bestFit="1" customWidth="1"/>
    <col min="11307" max="11311" width="4.7265625" style="3" bestFit="1" customWidth="1"/>
    <col min="11312" max="11312" width="9.26953125" style="3" bestFit="1" customWidth="1"/>
    <col min="11313" max="11313" width="8.1796875" style="3" bestFit="1" customWidth="1"/>
    <col min="11314" max="11315" width="4.7265625" style="3" bestFit="1" customWidth="1"/>
    <col min="11316" max="11316" width="9.26953125" style="3" bestFit="1" customWidth="1"/>
    <col min="11317" max="11321" width="4.7265625" style="3" bestFit="1" customWidth="1"/>
    <col min="11322" max="11322" width="8.1796875" style="3" bestFit="1" customWidth="1"/>
    <col min="11323" max="11323" width="6.7265625" style="3" bestFit="1" customWidth="1"/>
    <col min="11324" max="11325" width="4.7265625" style="3" bestFit="1" customWidth="1"/>
    <col min="11326" max="11326" width="8.1796875" style="3" bestFit="1" customWidth="1"/>
    <col min="11327" max="11327" width="13.81640625" style="3" bestFit="1" customWidth="1"/>
    <col min="11328" max="11520" width="9.1796875" style="3"/>
    <col min="11521" max="11521" width="7" style="3" bestFit="1" customWidth="1"/>
    <col min="11522" max="11522" width="51.81640625" style="3" customWidth="1"/>
    <col min="11523" max="11523" width="4.7265625" style="3" bestFit="1" customWidth="1"/>
    <col min="11524" max="11524" width="6.7265625" style="3" bestFit="1" customWidth="1"/>
    <col min="11525" max="11527" width="4.7265625" style="3" bestFit="1" customWidth="1"/>
    <col min="11528" max="11528" width="8.1796875" style="3" bestFit="1" customWidth="1"/>
    <col min="11529" max="11529" width="9.26953125" style="3" bestFit="1" customWidth="1"/>
    <col min="11530" max="11530" width="8.1796875" style="3" bestFit="1" customWidth="1"/>
    <col min="11531" max="11531" width="4.7265625" style="3" bestFit="1" customWidth="1"/>
    <col min="11532" max="11532" width="8.1796875" style="3" bestFit="1" customWidth="1"/>
    <col min="11533" max="11537" width="4.7265625" style="3" bestFit="1" customWidth="1"/>
    <col min="11538" max="11539" width="8.1796875" style="3" bestFit="1" customWidth="1"/>
    <col min="11540" max="11540" width="6.7265625" style="3" bestFit="1" customWidth="1"/>
    <col min="11541" max="11541" width="4.7265625" style="3" bestFit="1" customWidth="1"/>
    <col min="11542" max="11542" width="6.7265625" style="3" bestFit="1" customWidth="1"/>
    <col min="11543" max="11547" width="4.7265625" style="3" bestFit="1" customWidth="1"/>
    <col min="11548" max="11549" width="6.7265625" style="3" bestFit="1" customWidth="1"/>
    <col min="11550" max="11551" width="4.7265625" style="3" bestFit="1" customWidth="1"/>
    <col min="11552" max="11552" width="8.1796875" style="3" bestFit="1" customWidth="1"/>
    <col min="11553" max="11557" width="4.7265625" style="3" bestFit="1" customWidth="1"/>
    <col min="11558" max="11559" width="5.7265625" style="3" bestFit="1" customWidth="1"/>
    <col min="11560" max="11561" width="4.7265625" style="3" bestFit="1" customWidth="1"/>
    <col min="11562" max="11562" width="6.7265625" style="3" bestFit="1" customWidth="1"/>
    <col min="11563" max="11567" width="4.7265625" style="3" bestFit="1" customWidth="1"/>
    <col min="11568" max="11568" width="9.26953125" style="3" bestFit="1" customWidth="1"/>
    <col min="11569" max="11569" width="8.1796875" style="3" bestFit="1" customWidth="1"/>
    <col min="11570" max="11571" width="4.7265625" style="3" bestFit="1" customWidth="1"/>
    <col min="11572" max="11572" width="9.26953125" style="3" bestFit="1" customWidth="1"/>
    <col min="11573" max="11577" width="4.7265625" style="3" bestFit="1" customWidth="1"/>
    <col min="11578" max="11578" width="8.1796875" style="3" bestFit="1" customWidth="1"/>
    <col min="11579" max="11579" width="6.7265625" style="3" bestFit="1" customWidth="1"/>
    <col min="11580" max="11581" width="4.7265625" style="3" bestFit="1" customWidth="1"/>
    <col min="11582" max="11582" width="8.1796875" style="3" bestFit="1" customWidth="1"/>
    <col min="11583" max="11583" width="13.81640625" style="3" bestFit="1" customWidth="1"/>
    <col min="11584" max="11776" width="9.1796875" style="3"/>
    <col min="11777" max="11777" width="7" style="3" bestFit="1" customWidth="1"/>
    <col min="11778" max="11778" width="51.81640625" style="3" customWidth="1"/>
    <col min="11779" max="11779" width="4.7265625" style="3" bestFit="1" customWidth="1"/>
    <col min="11780" max="11780" width="6.7265625" style="3" bestFit="1" customWidth="1"/>
    <col min="11781" max="11783" width="4.7265625" style="3" bestFit="1" customWidth="1"/>
    <col min="11784" max="11784" width="8.1796875" style="3" bestFit="1" customWidth="1"/>
    <col min="11785" max="11785" width="9.26953125" style="3" bestFit="1" customWidth="1"/>
    <col min="11786" max="11786" width="8.1796875" style="3" bestFit="1" customWidth="1"/>
    <col min="11787" max="11787" width="4.7265625" style="3" bestFit="1" customWidth="1"/>
    <col min="11788" max="11788" width="8.1796875" style="3" bestFit="1" customWidth="1"/>
    <col min="11789" max="11793" width="4.7265625" style="3" bestFit="1" customWidth="1"/>
    <col min="11794" max="11795" width="8.1796875" style="3" bestFit="1" customWidth="1"/>
    <col min="11796" max="11796" width="6.7265625" style="3" bestFit="1" customWidth="1"/>
    <col min="11797" max="11797" width="4.7265625" style="3" bestFit="1" customWidth="1"/>
    <col min="11798" max="11798" width="6.7265625" style="3" bestFit="1" customWidth="1"/>
    <col min="11799" max="11803" width="4.7265625" style="3" bestFit="1" customWidth="1"/>
    <col min="11804" max="11805" width="6.7265625" style="3" bestFit="1" customWidth="1"/>
    <col min="11806" max="11807" width="4.7265625" style="3" bestFit="1" customWidth="1"/>
    <col min="11808" max="11808" width="8.1796875" style="3" bestFit="1" customWidth="1"/>
    <col min="11809" max="11813" width="4.7265625" style="3" bestFit="1" customWidth="1"/>
    <col min="11814" max="11815" width="5.7265625" style="3" bestFit="1" customWidth="1"/>
    <col min="11816" max="11817" width="4.7265625" style="3" bestFit="1" customWidth="1"/>
    <col min="11818" max="11818" width="6.7265625" style="3" bestFit="1" customWidth="1"/>
    <col min="11819" max="11823" width="4.7265625" style="3" bestFit="1" customWidth="1"/>
    <col min="11824" max="11824" width="9.26953125" style="3" bestFit="1" customWidth="1"/>
    <col min="11825" max="11825" width="8.1796875" style="3" bestFit="1" customWidth="1"/>
    <col min="11826" max="11827" width="4.7265625" style="3" bestFit="1" customWidth="1"/>
    <col min="11828" max="11828" width="9.26953125" style="3" bestFit="1" customWidth="1"/>
    <col min="11829" max="11833" width="4.7265625" style="3" bestFit="1" customWidth="1"/>
    <col min="11834" max="11834" width="8.1796875" style="3" bestFit="1" customWidth="1"/>
    <col min="11835" max="11835" width="6.7265625" style="3" bestFit="1" customWidth="1"/>
    <col min="11836" max="11837" width="4.7265625" style="3" bestFit="1" customWidth="1"/>
    <col min="11838" max="11838" width="8.1796875" style="3" bestFit="1" customWidth="1"/>
    <col min="11839" max="11839" width="13.81640625" style="3" bestFit="1" customWidth="1"/>
    <col min="11840" max="12032" width="9.1796875" style="3"/>
    <col min="12033" max="12033" width="7" style="3" bestFit="1" customWidth="1"/>
    <col min="12034" max="12034" width="51.81640625" style="3" customWidth="1"/>
    <col min="12035" max="12035" width="4.7265625" style="3" bestFit="1" customWidth="1"/>
    <col min="12036" max="12036" width="6.7265625" style="3" bestFit="1" customWidth="1"/>
    <col min="12037" max="12039" width="4.7265625" style="3" bestFit="1" customWidth="1"/>
    <col min="12040" max="12040" width="8.1796875" style="3" bestFit="1" customWidth="1"/>
    <col min="12041" max="12041" width="9.26953125" style="3" bestFit="1" customWidth="1"/>
    <col min="12042" max="12042" width="8.1796875" style="3" bestFit="1" customWidth="1"/>
    <col min="12043" max="12043" width="4.7265625" style="3" bestFit="1" customWidth="1"/>
    <col min="12044" max="12044" width="8.1796875" style="3" bestFit="1" customWidth="1"/>
    <col min="12045" max="12049" width="4.7265625" style="3" bestFit="1" customWidth="1"/>
    <col min="12050" max="12051" width="8.1796875" style="3" bestFit="1" customWidth="1"/>
    <col min="12052" max="12052" width="6.7265625" style="3" bestFit="1" customWidth="1"/>
    <col min="12053" max="12053" width="4.7265625" style="3" bestFit="1" customWidth="1"/>
    <col min="12054" max="12054" width="6.7265625" style="3" bestFit="1" customWidth="1"/>
    <col min="12055" max="12059" width="4.7265625" style="3" bestFit="1" customWidth="1"/>
    <col min="12060" max="12061" width="6.7265625" style="3" bestFit="1" customWidth="1"/>
    <col min="12062" max="12063" width="4.7265625" style="3" bestFit="1" customWidth="1"/>
    <col min="12064" max="12064" width="8.1796875" style="3" bestFit="1" customWidth="1"/>
    <col min="12065" max="12069" width="4.7265625" style="3" bestFit="1" customWidth="1"/>
    <col min="12070" max="12071" width="5.7265625" style="3" bestFit="1" customWidth="1"/>
    <col min="12072" max="12073" width="4.7265625" style="3" bestFit="1" customWidth="1"/>
    <col min="12074" max="12074" width="6.7265625" style="3" bestFit="1" customWidth="1"/>
    <col min="12075" max="12079" width="4.7265625" style="3" bestFit="1" customWidth="1"/>
    <col min="12080" max="12080" width="9.26953125" style="3" bestFit="1" customWidth="1"/>
    <col min="12081" max="12081" width="8.1796875" style="3" bestFit="1" customWidth="1"/>
    <col min="12082" max="12083" width="4.7265625" style="3" bestFit="1" customWidth="1"/>
    <col min="12084" max="12084" width="9.26953125" style="3" bestFit="1" customWidth="1"/>
    <col min="12085" max="12089" width="4.7265625" style="3" bestFit="1" customWidth="1"/>
    <col min="12090" max="12090" width="8.1796875" style="3" bestFit="1" customWidth="1"/>
    <col min="12091" max="12091" width="6.7265625" style="3" bestFit="1" customWidth="1"/>
    <col min="12092" max="12093" width="4.7265625" style="3" bestFit="1" customWidth="1"/>
    <col min="12094" max="12094" width="8.1796875" style="3" bestFit="1" customWidth="1"/>
    <col min="12095" max="12095" width="13.81640625" style="3" bestFit="1" customWidth="1"/>
    <col min="12096" max="12288" width="9.1796875" style="3"/>
    <col min="12289" max="12289" width="7" style="3" bestFit="1" customWidth="1"/>
    <col min="12290" max="12290" width="51.81640625" style="3" customWidth="1"/>
    <col min="12291" max="12291" width="4.7265625" style="3" bestFit="1" customWidth="1"/>
    <col min="12292" max="12292" width="6.7265625" style="3" bestFit="1" customWidth="1"/>
    <col min="12293" max="12295" width="4.7265625" style="3" bestFit="1" customWidth="1"/>
    <col min="12296" max="12296" width="8.1796875" style="3" bestFit="1" customWidth="1"/>
    <col min="12297" max="12297" width="9.26953125" style="3" bestFit="1" customWidth="1"/>
    <col min="12298" max="12298" width="8.1796875" style="3" bestFit="1" customWidth="1"/>
    <col min="12299" max="12299" width="4.7265625" style="3" bestFit="1" customWidth="1"/>
    <col min="12300" max="12300" width="8.1796875" style="3" bestFit="1" customWidth="1"/>
    <col min="12301" max="12305" width="4.7265625" style="3" bestFit="1" customWidth="1"/>
    <col min="12306" max="12307" width="8.1796875" style="3" bestFit="1" customWidth="1"/>
    <col min="12308" max="12308" width="6.7265625" style="3" bestFit="1" customWidth="1"/>
    <col min="12309" max="12309" width="4.7265625" style="3" bestFit="1" customWidth="1"/>
    <col min="12310" max="12310" width="6.7265625" style="3" bestFit="1" customWidth="1"/>
    <col min="12311" max="12315" width="4.7265625" style="3" bestFit="1" customWidth="1"/>
    <col min="12316" max="12317" width="6.7265625" style="3" bestFit="1" customWidth="1"/>
    <col min="12318" max="12319" width="4.7265625" style="3" bestFit="1" customWidth="1"/>
    <col min="12320" max="12320" width="8.1796875" style="3" bestFit="1" customWidth="1"/>
    <col min="12321" max="12325" width="4.7265625" style="3" bestFit="1" customWidth="1"/>
    <col min="12326" max="12327" width="5.7265625" style="3" bestFit="1" customWidth="1"/>
    <col min="12328" max="12329" width="4.7265625" style="3" bestFit="1" customWidth="1"/>
    <col min="12330" max="12330" width="6.7265625" style="3" bestFit="1" customWidth="1"/>
    <col min="12331" max="12335" width="4.7265625" style="3" bestFit="1" customWidth="1"/>
    <col min="12336" max="12336" width="9.26953125" style="3" bestFit="1" customWidth="1"/>
    <col min="12337" max="12337" width="8.1796875" style="3" bestFit="1" customWidth="1"/>
    <col min="12338" max="12339" width="4.7265625" style="3" bestFit="1" customWidth="1"/>
    <col min="12340" max="12340" width="9.26953125" style="3" bestFit="1" customWidth="1"/>
    <col min="12341" max="12345" width="4.7265625" style="3" bestFit="1" customWidth="1"/>
    <col min="12346" max="12346" width="8.1796875" style="3" bestFit="1" customWidth="1"/>
    <col min="12347" max="12347" width="6.7265625" style="3" bestFit="1" customWidth="1"/>
    <col min="12348" max="12349" width="4.7265625" style="3" bestFit="1" customWidth="1"/>
    <col min="12350" max="12350" width="8.1796875" style="3" bestFit="1" customWidth="1"/>
    <col min="12351" max="12351" width="13.81640625" style="3" bestFit="1" customWidth="1"/>
    <col min="12352" max="12544" width="9.1796875" style="3"/>
    <col min="12545" max="12545" width="7" style="3" bestFit="1" customWidth="1"/>
    <col min="12546" max="12546" width="51.81640625" style="3" customWidth="1"/>
    <col min="12547" max="12547" width="4.7265625" style="3" bestFit="1" customWidth="1"/>
    <col min="12548" max="12548" width="6.7265625" style="3" bestFit="1" customWidth="1"/>
    <col min="12549" max="12551" width="4.7265625" style="3" bestFit="1" customWidth="1"/>
    <col min="12552" max="12552" width="8.1796875" style="3" bestFit="1" customWidth="1"/>
    <col min="12553" max="12553" width="9.26953125" style="3" bestFit="1" customWidth="1"/>
    <col min="12554" max="12554" width="8.1796875" style="3" bestFit="1" customWidth="1"/>
    <col min="12555" max="12555" width="4.7265625" style="3" bestFit="1" customWidth="1"/>
    <col min="12556" max="12556" width="8.1796875" style="3" bestFit="1" customWidth="1"/>
    <col min="12557" max="12561" width="4.7265625" style="3" bestFit="1" customWidth="1"/>
    <col min="12562" max="12563" width="8.1796875" style="3" bestFit="1" customWidth="1"/>
    <col min="12564" max="12564" width="6.7265625" style="3" bestFit="1" customWidth="1"/>
    <col min="12565" max="12565" width="4.7265625" style="3" bestFit="1" customWidth="1"/>
    <col min="12566" max="12566" width="6.7265625" style="3" bestFit="1" customWidth="1"/>
    <col min="12567" max="12571" width="4.7265625" style="3" bestFit="1" customWidth="1"/>
    <col min="12572" max="12573" width="6.7265625" style="3" bestFit="1" customWidth="1"/>
    <col min="12574" max="12575" width="4.7265625" style="3" bestFit="1" customWidth="1"/>
    <col min="12576" max="12576" width="8.1796875" style="3" bestFit="1" customWidth="1"/>
    <col min="12577" max="12581" width="4.7265625" style="3" bestFit="1" customWidth="1"/>
    <col min="12582" max="12583" width="5.7265625" style="3" bestFit="1" customWidth="1"/>
    <col min="12584" max="12585" width="4.7265625" style="3" bestFit="1" customWidth="1"/>
    <col min="12586" max="12586" width="6.7265625" style="3" bestFit="1" customWidth="1"/>
    <col min="12587" max="12591" width="4.7265625" style="3" bestFit="1" customWidth="1"/>
    <col min="12592" max="12592" width="9.26953125" style="3" bestFit="1" customWidth="1"/>
    <col min="12593" max="12593" width="8.1796875" style="3" bestFit="1" customWidth="1"/>
    <col min="12594" max="12595" width="4.7265625" style="3" bestFit="1" customWidth="1"/>
    <col min="12596" max="12596" width="9.26953125" style="3" bestFit="1" customWidth="1"/>
    <col min="12597" max="12601" width="4.7265625" style="3" bestFit="1" customWidth="1"/>
    <col min="12602" max="12602" width="8.1796875" style="3" bestFit="1" customWidth="1"/>
    <col min="12603" max="12603" width="6.7265625" style="3" bestFit="1" customWidth="1"/>
    <col min="12604" max="12605" width="4.7265625" style="3" bestFit="1" customWidth="1"/>
    <col min="12606" max="12606" width="8.1796875" style="3" bestFit="1" customWidth="1"/>
    <col min="12607" max="12607" width="13.81640625" style="3" bestFit="1" customWidth="1"/>
    <col min="12608" max="12800" width="9.1796875" style="3"/>
    <col min="12801" max="12801" width="7" style="3" bestFit="1" customWidth="1"/>
    <col min="12802" max="12802" width="51.81640625" style="3" customWidth="1"/>
    <col min="12803" max="12803" width="4.7265625" style="3" bestFit="1" customWidth="1"/>
    <col min="12804" max="12804" width="6.7265625" style="3" bestFit="1" customWidth="1"/>
    <col min="12805" max="12807" width="4.7265625" style="3" bestFit="1" customWidth="1"/>
    <col min="12808" max="12808" width="8.1796875" style="3" bestFit="1" customWidth="1"/>
    <col min="12809" max="12809" width="9.26953125" style="3" bestFit="1" customWidth="1"/>
    <col min="12810" max="12810" width="8.1796875" style="3" bestFit="1" customWidth="1"/>
    <col min="12811" max="12811" width="4.7265625" style="3" bestFit="1" customWidth="1"/>
    <col min="12812" max="12812" width="8.1796875" style="3" bestFit="1" customWidth="1"/>
    <col min="12813" max="12817" width="4.7265625" style="3" bestFit="1" customWidth="1"/>
    <col min="12818" max="12819" width="8.1796875" style="3" bestFit="1" customWidth="1"/>
    <col min="12820" max="12820" width="6.7265625" style="3" bestFit="1" customWidth="1"/>
    <col min="12821" max="12821" width="4.7265625" style="3" bestFit="1" customWidth="1"/>
    <col min="12822" max="12822" width="6.7265625" style="3" bestFit="1" customWidth="1"/>
    <col min="12823" max="12827" width="4.7265625" style="3" bestFit="1" customWidth="1"/>
    <col min="12828" max="12829" width="6.7265625" style="3" bestFit="1" customWidth="1"/>
    <col min="12830" max="12831" width="4.7265625" style="3" bestFit="1" customWidth="1"/>
    <col min="12832" max="12832" width="8.1796875" style="3" bestFit="1" customWidth="1"/>
    <col min="12833" max="12837" width="4.7265625" style="3" bestFit="1" customWidth="1"/>
    <col min="12838" max="12839" width="5.7265625" style="3" bestFit="1" customWidth="1"/>
    <col min="12840" max="12841" width="4.7265625" style="3" bestFit="1" customWidth="1"/>
    <col min="12842" max="12842" width="6.7265625" style="3" bestFit="1" customWidth="1"/>
    <col min="12843" max="12847" width="4.7265625" style="3" bestFit="1" customWidth="1"/>
    <col min="12848" max="12848" width="9.26953125" style="3" bestFit="1" customWidth="1"/>
    <col min="12849" max="12849" width="8.1796875" style="3" bestFit="1" customWidth="1"/>
    <col min="12850" max="12851" width="4.7265625" style="3" bestFit="1" customWidth="1"/>
    <col min="12852" max="12852" width="9.26953125" style="3" bestFit="1" customWidth="1"/>
    <col min="12853" max="12857" width="4.7265625" style="3" bestFit="1" customWidth="1"/>
    <col min="12858" max="12858" width="8.1796875" style="3" bestFit="1" customWidth="1"/>
    <col min="12859" max="12859" width="6.7265625" style="3" bestFit="1" customWidth="1"/>
    <col min="12860" max="12861" width="4.7265625" style="3" bestFit="1" customWidth="1"/>
    <col min="12862" max="12862" width="8.1796875" style="3" bestFit="1" customWidth="1"/>
    <col min="12863" max="12863" width="13.81640625" style="3" bestFit="1" customWidth="1"/>
    <col min="12864" max="13056" width="9.1796875" style="3"/>
    <col min="13057" max="13057" width="7" style="3" bestFit="1" customWidth="1"/>
    <col min="13058" max="13058" width="51.81640625" style="3" customWidth="1"/>
    <col min="13059" max="13059" width="4.7265625" style="3" bestFit="1" customWidth="1"/>
    <col min="13060" max="13060" width="6.7265625" style="3" bestFit="1" customWidth="1"/>
    <col min="13061" max="13063" width="4.7265625" style="3" bestFit="1" customWidth="1"/>
    <col min="13064" max="13064" width="8.1796875" style="3" bestFit="1" customWidth="1"/>
    <col min="13065" max="13065" width="9.26953125" style="3" bestFit="1" customWidth="1"/>
    <col min="13066" max="13066" width="8.1796875" style="3" bestFit="1" customWidth="1"/>
    <col min="13067" max="13067" width="4.7265625" style="3" bestFit="1" customWidth="1"/>
    <col min="13068" max="13068" width="8.1796875" style="3" bestFit="1" customWidth="1"/>
    <col min="13069" max="13073" width="4.7265625" style="3" bestFit="1" customWidth="1"/>
    <col min="13074" max="13075" width="8.1796875" style="3" bestFit="1" customWidth="1"/>
    <col min="13076" max="13076" width="6.7265625" style="3" bestFit="1" customWidth="1"/>
    <col min="13077" max="13077" width="4.7265625" style="3" bestFit="1" customWidth="1"/>
    <col min="13078" max="13078" width="6.7265625" style="3" bestFit="1" customWidth="1"/>
    <col min="13079" max="13083" width="4.7265625" style="3" bestFit="1" customWidth="1"/>
    <col min="13084" max="13085" width="6.7265625" style="3" bestFit="1" customWidth="1"/>
    <col min="13086" max="13087" width="4.7265625" style="3" bestFit="1" customWidth="1"/>
    <col min="13088" max="13088" width="8.1796875" style="3" bestFit="1" customWidth="1"/>
    <col min="13089" max="13093" width="4.7265625" style="3" bestFit="1" customWidth="1"/>
    <col min="13094" max="13095" width="5.7265625" style="3" bestFit="1" customWidth="1"/>
    <col min="13096" max="13097" width="4.7265625" style="3" bestFit="1" customWidth="1"/>
    <col min="13098" max="13098" width="6.7265625" style="3" bestFit="1" customWidth="1"/>
    <col min="13099" max="13103" width="4.7265625" style="3" bestFit="1" customWidth="1"/>
    <col min="13104" max="13104" width="9.26953125" style="3" bestFit="1" customWidth="1"/>
    <col min="13105" max="13105" width="8.1796875" style="3" bestFit="1" customWidth="1"/>
    <col min="13106" max="13107" width="4.7265625" style="3" bestFit="1" customWidth="1"/>
    <col min="13108" max="13108" width="9.26953125" style="3" bestFit="1" customWidth="1"/>
    <col min="13109" max="13113" width="4.7265625" style="3" bestFit="1" customWidth="1"/>
    <col min="13114" max="13114" width="8.1796875" style="3" bestFit="1" customWidth="1"/>
    <col min="13115" max="13115" width="6.7265625" style="3" bestFit="1" customWidth="1"/>
    <col min="13116" max="13117" width="4.7265625" style="3" bestFit="1" customWidth="1"/>
    <col min="13118" max="13118" width="8.1796875" style="3" bestFit="1" customWidth="1"/>
    <col min="13119" max="13119" width="13.81640625" style="3" bestFit="1" customWidth="1"/>
    <col min="13120" max="13312" width="9.1796875" style="3"/>
    <col min="13313" max="13313" width="7" style="3" bestFit="1" customWidth="1"/>
    <col min="13314" max="13314" width="51.81640625" style="3" customWidth="1"/>
    <col min="13315" max="13315" width="4.7265625" style="3" bestFit="1" customWidth="1"/>
    <col min="13316" max="13316" width="6.7265625" style="3" bestFit="1" customWidth="1"/>
    <col min="13317" max="13319" width="4.7265625" style="3" bestFit="1" customWidth="1"/>
    <col min="13320" max="13320" width="8.1796875" style="3" bestFit="1" customWidth="1"/>
    <col min="13321" max="13321" width="9.26953125" style="3" bestFit="1" customWidth="1"/>
    <col min="13322" max="13322" width="8.1796875" style="3" bestFit="1" customWidth="1"/>
    <col min="13323" max="13323" width="4.7265625" style="3" bestFit="1" customWidth="1"/>
    <col min="13324" max="13324" width="8.1796875" style="3" bestFit="1" customWidth="1"/>
    <col min="13325" max="13329" width="4.7265625" style="3" bestFit="1" customWidth="1"/>
    <col min="13330" max="13331" width="8.1796875" style="3" bestFit="1" customWidth="1"/>
    <col min="13332" max="13332" width="6.7265625" style="3" bestFit="1" customWidth="1"/>
    <col min="13333" max="13333" width="4.7265625" style="3" bestFit="1" customWidth="1"/>
    <col min="13334" max="13334" width="6.7265625" style="3" bestFit="1" customWidth="1"/>
    <col min="13335" max="13339" width="4.7265625" style="3" bestFit="1" customWidth="1"/>
    <col min="13340" max="13341" width="6.7265625" style="3" bestFit="1" customWidth="1"/>
    <col min="13342" max="13343" width="4.7265625" style="3" bestFit="1" customWidth="1"/>
    <col min="13344" max="13344" width="8.1796875" style="3" bestFit="1" customWidth="1"/>
    <col min="13345" max="13349" width="4.7265625" style="3" bestFit="1" customWidth="1"/>
    <col min="13350" max="13351" width="5.7265625" style="3" bestFit="1" customWidth="1"/>
    <col min="13352" max="13353" width="4.7265625" style="3" bestFit="1" customWidth="1"/>
    <col min="13354" max="13354" width="6.7265625" style="3" bestFit="1" customWidth="1"/>
    <col min="13355" max="13359" width="4.7265625" style="3" bestFit="1" customWidth="1"/>
    <col min="13360" max="13360" width="9.26953125" style="3" bestFit="1" customWidth="1"/>
    <col min="13361" max="13361" width="8.1796875" style="3" bestFit="1" customWidth="1"/>
    <col min="13362" max="13363" width="4.7265625" style="3" bestFit="1" customWidth="1"/>
    <col min="13364" max="13364" width="9.26953125" style="3" bestFit="1" customWidth="1"/>
    <col min="13365" max="13369" width="4.7265625" style="3" bestFit="1" customWidth="1"/>
    <col min="13370" max="13370" width="8.1796875" style="3" bestFit="1" customWidth="1"/>
    <col min="13371" max="13371" width="6.7265625" style="3" bestFit="1" customWidth="1"/>
    <col min="13372" max="13373" width="4.7265625" style="3" bestFit="1" customWidth="1"/>
    <col min="13374" max="13374" width="8.1796875" style="3" bestFit="1" customWidth="1"/>
    <col min="13375" max="13375" width="13.81640625" style="3" bestFit="1" customWidth="1"/>
    <col min="13376" max="13568" width="9.1796875" style="3"/>
    <col min="13569" max="13569" width="7" style="3" bestFit="1" customWidth="1"/>
    <col min="13570" max="13570" width="51.81640625" style="3" customWidth="1"/>
    <col min="13571" max="13571" width="4.7265625" style="3" bestFit="1" customWidth="1"/>
    <col min="13572" max="13572" width="6.7265625" style="3" bestFit="1" customWidth="1"/>
    <col min="13573" max="13575" width="4.7265625" style="3" bestFit="1" customWidth="1"/>
    <col min="13576" max="13576" width="8.1796875" style="3" bestFit="1" customWidth="1"/>
    <col min="13577" max="13577" width="9.26953125" style="3" bestFit="1" customWidth="1"/>
    <col min="13578" max="13578" width="8.1796875" style="3" bestFit="1" customWidth="1"/>
    <col min="13579" max="13579" width="4.7265625" style="3" bestFit="1" customWidth="1"/>
    <col min="13580" max="13580" width="8.1796875" style="3" bestFit="1" customWidth="1"/>
    <col min="13581" max="13585" width="4.7265625" style="3" bestFit="1" customWidth="1"/>
    <col min="13586" max="13587" width="8.1796875" style="3" bestFit="1" customWidth="1"/>
    <col min="13588" max="13588" width="6.7265625" style="3" bestFit="1" customWidth="1"/>
    <col min="13589" max="13589" width="4.7265625" style="3" bestFit="1" customWidth="1"/>
    <col min="13590" max="13590" width="6.7265625" style="3" bestFit="1" customWidth="1"/>
    <col min="13591" max="13595" width="4.7265625" style="3" bestFit="1" customWidth="1"/>
    <col min="13596" max="13597" width="6.7265625" style="3" bestFit="1" customWidth="1"/>
    <col min="13598" max="13599" width="4.7265625" style="3" bestFit="1" customWidth="1"/>
    <col min="13600" max="13600" width="8.1796875" style="3" bestFit="1" customWidth="1"/>
    <col min="13601" max="13605" width="4.7265625" style="3" bestFit="1" customWidth="1"/>
    <col min="13606" max="13607" width="5.7265625" style="3" bestFit="1" customWidth="1"/>
    <col min="13608" max="13609" width="4.7265625" style="3" bestFit="1" customWidth="1"/>
    <col min="13610" max="13610" width="6.7265625" style="3" bestFit="1" customWidth="1"/>
    <col min="13611" max="13615" width="4.7265625" style="3" bestFit="1" customWidth="1"/>
    <col min="13616" max="13616" width="9.26953125" style="3" bestFit="1" customWidth="1"/>
    <col min="13617" max="13617" width="8.1796875" style="3" bestFit="1" customWidth="1"/>
    <col min="13618" max="13619" width="4.7265625" style="3" bestFit="1" customWidth="1"/>
    <col min="13620" max="13620" width="9.26953125" style="3" bestFit="1" customWidth="1"/>
    <col min="13621" max="13625" width="4.7265625" style="3" bestFit="1" customWidth="1"/>
    <col min="13626" max="13626" width="8.1796875" style="3" bestFit="1" customWidth="1"/>
    <col min="13627" max="13627" width="6.7265625" style="3" bestFit="1" customWidth="1"/>
    <col min="13628" max="13629" width="4.7265625" style="3" bestFit="1" customWidth="1"/>
    <col min="13630" max="13630" width="8.1796875" style="3" bestFit="1" customWidth="1"/>
    <col min="13631" max="13631" width="13.81640625" style="3" bestFit="1" customWidth="1"/>
    <col min="13632" max="13824" width="9.1796875" style="3"/>
    <col min="13825" max="13825" width="7" style="3" bestFit="1" customWidth="1"/>
    <col min="13826" max="13826" width="51.81640625" style="3" customWidth="1"/>
    <col min="13827" max="13827" width="4.7265625" style="3" bestFit="1" customWidth="1"/>
    <col min="13828" max="13828" width="6.7265625" style="3" bestFit="1" customWidth="1"/>
    <col min="13829" max="13831" width="4.7265625" style="3" bestFit="1" customWidth="1"/>
    <col min="13832" max="13832" width="8.1796875" style="3" bestFit="1" customWidth="1"/>
    <col min="13833" max="13833" width="9.26953125" style="3" bestFit="1" customWidth="1"/>
    <col min="13834" max="13834" width="8.1796875" style="3" bestFit="1" customWidth="1"/>
    <col min="13835" max="13835" width="4.7265625" style="3" bestFit="1" customWidth="1"/>
    <col min="13836" max="13836" width="8.1796875" style="3" bestFit="1" customWidth="1"/>
    <col min="13837" max="13841" width="4.7265625" style="3" bestFit="1" customWidth="1"/>
    <col min="13842" max="13843" width="8.1796875" style="3" bestFit="1" customWidth="1"/>
    <col min="13844" max="13844" width="6.7265625" style="3" bestFit="1" customWidth="1"/>
    <col min="13845" max="13845" width="4.7265625" style="3" bestFit="1" customWidth="1"/>
    <col min="13846" max="13846" width="6.7265625" style="3" bestFit="1" customWidth="1"/>
    <col min="13847" max="13851" width="4.7265625" style="3" bestFit="1" customWidth="1"/>
    <col min="13852" max="13853" width="6.7265625" style="3" bestFit="1" customWidth="1"/>
    <col min="13854" max="13855" width="4.7265625" style="3" bestFit="1" customWidth="1"/>
    <col min="13856" max="13856" width="8.1796875" style="3" bestFit="1" customWidth="1"/>
    <col min="13857" max="13861" width="4.7265625" style="3" bestFit="1" customWidth="1"/>
    <col min="13862" max="13863" width="5.7265625" style="3" bestFit="1" customWidth="1"/>
    <col min="13864" max="13865" width="4.7265625" style="3" bestFit="1" customWidth="1"/>
    <col min="13866" max="13866" width="6.7265625" style="3" bestFit="1" customWidth="1"/>
    <col min="13867" max="13871" width="4.7265625" style="3" bestFit="1" customWidth="1"/>
    <col min="13872" max="13872" width="9.26953125" style="3" bestFit="1" customWidth="1"/>
    <col min="13873" max="13873" width="8.1796875" style="3" bestFit="1" customWidth="1"/>
    <col min="13874" max="13875" width="4.7265625" style="3" bestFit="1" customWidth="1"/>
    <col min="13876" max="13876" width="9.26953125" style="3" bestFit="1" customWidth="1"/>
    <col min="13877" max="13881" width="4.7265625" style="3" bestFit="1" customWidth="1"/>
    <col min="13882" max="13882" width="8.1796875" style="3" bestFit="1" customWidth="1"/>
    <col min="13883" max="13883" width="6.7265625" style="3" bestFit="1" customWidth="1"/>
    <col min="13884" max="13885" width="4.7265625" style="3" bestFit="1" customWidth="1"/>
    <col min="13886" max="13886" width="8.1796875" style="3" bestFit="1" customWidth="1"/>
    <col min="13887" max="13887" width="13.81640625" style="3" bestFit="1" customWidth="1"/>
    <col min="13888" max="14080" width="9.1796875" style="3"/>
    <col min="14081" max="14081" width="7" style="3" bestFit="1" customWidth="1"/>
    <col min="14082" max="14082" width="51.81640625" style="3" customWidth="1"/>
    <col min="14083" max="14083" width="4.7265625" style="3" bestFit="1" customWidth="1"/>
    <col min="14084" max="14084" width="6.7265625" style="3" bestFit="1" customWidth="1"/>
    <col min="14085" max="14087" width="4.7265625" style="3" bestFit="1" customWidth="1"/>
    <col min="14088" max="14088" width="8.1796875" style="3" bestFit="1" customWidth="1"/>
    <col min="14089" max="14089" width="9.26953125" style="3" bestFit="1" customWidth="1"/>
    <col min="14090" max="14090" width="8.1796875" style="3" bestFit="1" customWidth="1"/>
    <col min="14091" max="14091" width="4.7265625" style="3" bestFit="1" customWidth="1"/>
    <col min="14092" max="14092" width="8.1796875" style="3" bestFit="1" customWidth="1"/>
    <col min="14093" max="14097" width="4.7265625" style="3" bestFit="1" customWidth="1"/>
    <col min="14098" max="14099" width="8.1796875" style="3" bestFit="1" customWidth="1"/>
    <col min="14100" max="14100" width="6.7265625" style="3" bestFit="1" customWidth="1"/>
    <col min="14101" max="14101" width="4.7265625" style="3" bestFit="1" customWidth="1"/>
    <col min="14102" max="14102" width="6.7265625" style="3" bestFit="1" customWidth="1"/>
    <col min="14103" max="14107" width="4.7265625" style="3" bestFit="1" customWidth="1"/>
    <col min="14108" max="14109" width="6.7265625" style="3" bestFit="1" customWidth="1"/>
    <col min="14110" max="14111" width="4.7265625" style="3" bestFit="1" customWidth="1"/>
    <col min="14112" max="14112" width="8.1796875" style="3" bestFit="1" customWidth="1"/>
    <col min="14113" max="14117" width="4.7265625" style="3" bestFit="1" customWidth="1"/>
    <col min="14118" max="14119" width="5.7265625" style="3" bestFit="1" customWidth="1"/>
    <col min="14120" max="14121" width="4.7265625" style="3" bestFit="1" customWidth="1"/>
    <col min="14122" max="14122" width="6.7265625" style="3" bestFit="1" customWidth="1"/>
    <col min="14123" max="14127" width="4.7265625" style="3" bestFit="1" customWidth="1"/>
    <col min="14128" max="14128" width="9.26953125" style="3" bestFit="1" customWidth="1"/>
    <col min="14129" max="14129" width="8.1796875" style="3" bestFit="1" customWidth="1"/>
    <col min="14130" max="14131" width="4.7265625" style="3" bestFit="1" customWidth="1"/>
    <col min="14132" max="14132" width="9.26953125" style="3" bestFit="1" customWidth="1"/>
    <col min="14133" max="14137" width="4.7265625" style="3" bestFit="1" customWidth="1"/>
    <col min="14138" max="14138" width="8.1796875" style="3" bestFit="1" customWidth="1"/>
    <col min="14139" max="14139" width="6.7265625" style="3" bestFit="1" customWidth="1"/>
    <col min="14140" max="14141" width="4.7265625" style="3" bestFit="1" customWidth="1"/>
    <col min="14142" max="14142" width="8.1796875" style="3" bestFit="1" customWidth="1"/>
    <col min="14143" max="14143" width="13.81640625" style="3" bestFit="1" customWidth="1"/>
    <col min="14144" max="14336" width="9.1796875" style="3"/>
    <col min="14337" max="14337" width="7" style="3" bestFit="1" customWidth="1"/>
    <col min="14338" max="14338" width="51.81640625" style="3" customWidth="1"/>
    <col min="14339" max="14339" width="4.7265625" style="3" bestFit="1" customWidth="1"/>
    <col min="14340" max="14340" width="6.7265625" style="3" bestFit="1" customWidth="1"/>
    <col min="14341" max="14343" width="4.7265625" style="3" bestFit="1" customWidth="1"/>
    <col min="14344" max="14344" width="8.1796875" style="3" bestFit="1" customWidth="1"/>
    <col min="14345" max="14345" width="9.26953125" style="3" bestFit="1" customWidth="1"/>
    <col min="14346" max="14346" width="8.1796875" style="3" bestFit="1" customWidth="1"/>
    <col min="14347" max="14347" width="4.7265625" style="3" bestFit="1" customWidth="1"/>
    <col min="14348" max="14348" width="8.1796875" style="3" bestFit="1" customWidth="1"/>
    <col min="14349" max="14353" width="4.7265625" style="3" bestFit="1" customWidth="1"/>
    <col min="14354" max="14355" width="8.1796875" style="3" bestFit="1" customWidth="1"/>
    <col min="14356" max="14356" width="6.7265625" style="3" bestFit="1" customWidth="1"/>
    <col min="14357" max="14357" width="4.7265625" style="3" bestFit="1" customWidth="1"/>
    <col min="14358" max="14358" width="6.7265625" style="3" bestFit="1" customWidth="1"/>
    <col min="14359" max="14363" width="4.7265625" style="3" bestFit="1" customWidth="1"/>
    <col min="14364" max="14365" width="6.7265625" style="3" bestFit="1" customWidth="1"/>
    <col min="14366" max="14367" width="4.7265625" style="3" bestFit="1" customWidth="1"/>
    <col min="14368" max="14368" width="8.1796875" style="3" bestFit="1" customWidth="1"/>
    <col min="14369" max="14373" width="4.7265625" style="3" bestFit="1" customWidth="1"/>
    <col min="14374" max="14375" width="5.7265625" style="3" bestFit="1" customWidth="1"/>
    <col min="14376" max="14377" width="4.7265625" style="3" bestFit="1" customWidth="1"/>
    <col min="14378" max="14378" width="6.7265625" style="3" bestFit="1" customWidth="1"/>
    <col min="14379" max="14383" width="4.7265625" style="3" bestFit="1" customWidth="1"/>
    <col min="14384" max="14384" width="9.26953125" style="3" bestFit="1" customWidth="1"/>
    <col min="14385" max="14385" width="8.1796875" style="3" bestFit="1" customWidth="1"/>
    <col min="14386" max="14387" width="4.7265625" style="3" bestFit="1" customWidth="1"/>
    <col min="14388" max="14388" width="9.26953125" style="3" bestFit="1" customWidth="1"/>
    <col min="14389" max="14393" width="4.7265625" style="3" bestFit="1" customWidth="1"/>
    <col min="14394" max="14394" width="8.1796875" style="3" bestFit="1" customWidth="1"/>
    <col min="14395" max="14395" width="6.7265625" style="3" bestFit="1" customWidth="1"/>
    <col min="14396" max="14397" width="4.7265625" style="3" bestFit="1" customWidth="1"/>
    <col min="14398" max="14398" width="8.1796875" style="3" bestFit="1" customWidth="1"/>
    <col min="14399" max="14399" width="13.81640625" style="3" bestFit="1" customWidth="1"/>
    <col min="14400" max="14592" width="9.1796875" style="3"/>
    <col min="14593" max="14593" width="7" style="3" bestFit="1" customWidth="1"/>
    <col min="14594" max="14594" width="51.81640625" style="3" customWidth="1"/>
    <col min="14595" max="14595" width="4.7265625" style="3" bestFit="1" customWidth="1"/>
    <col min="14596" max="14596" width="6.7265625" style="3" bestFit="1" customWidth="1"/>
    <col min="14597" max="14599" width="4.7265625" style="3" bestFit="1" customWidth="1"/>
    <col min="14600" max="14600" width="8.1796875" style="3" bestFit="1" customWidth="1"/>
    <col min="14601" max="14601" width="9.26953125" style="3" bestFit="1" customWidth="1"/>
    <col min="14602" max="14602" width="8.1796875" style="3" bestFit="1" customWidth="1"/>
    <col min="14603" max="14603" width="4.7265625" style="3" bestFit="1" customWidth="1"/>
    <col min="14604" max="14604" width="8.1796875" style="3" bestFit="1" customWidth="1"/>
    <col min="14605" max="14609" width="4.7265625" style="3" bestFit="1" customWidth="1"/>
    <col min="14610" max="14611" width="8.1796875" style="3" bestFit="1" customWidth="1"/>
    <col min="14612" max="14612" width="6.7265625" style="3" bestFit="1" customWidth="1"/>
    <col min="14613" max="14613" width="4.7265625" style="3" bestFit="1" customWidth="1"/>
    <col min="14614" max="14614" width="6.7265625" style="3" bestFit="1" customWidth="1"/>
    <col min="14615" max="14619" width="4.7265625" style="3" bestFit="1" customWidth="1"/>
    <col min="14620" max="14621" width="6.7265625" style="3" bestFit="1" customWidth="1"/>
    <col min="14622" max="14623" width="4.7265625" style="3" bestFit="1" customWidth="1"/>
    <col min="14624" max="14624" width="8.1796875" style="3" bestFit="1" customWidth="1"/>
    <col min="14625" max="14629" width="4.7265625" style="3" bestFit="1" customWidth="1"/>
    <col min="14630" max="14631" width="5.7265625" style="3" bestFit="1" customWidth="1"/>
    <col min="14632" max="14633" width="4.7265625" style="3" bestFit="1" customWidth="1"/>
    <col min="14634" max="14634" width="6.7265625" style="3" bestFit="1" customWidth="1"/>
    <col min="14635" max="14639" width="4.7265625" style="3" bestFit="1" customWidth="1"/>
    <col min="14640" max="14640" width="9.26953125" style="3" bestFit="1" customWidth="1"/>
    <col min="14641" max="14641" width="8.1796875" style="3" bestFit="1" customWidth="1"/>
    <col min="14642" max="14643" width="4.7265625" style="3" bestFit="1" customWidth="1"/>
    <col min="14644" max="14644" width="9.26953125" style="3" bestFit="1" customWidth="1"/>
    <col min="14645" max="14649" width="4.7265625" style="3" bestFit="1" customWidth="1"/>
    <col min="14650" max="14650" width="8.1796875" style="3" bestFit="1" customWidth="1"/>
    <col min="14651" max="14651" width="6.7265625" style="3" bestFit="1" customWidth="1"/>
    <col min="14652" max="14653" width="4.7265625" style="3" bestFit="1" customWidth="1"/>
    <col min="14654" max="14654" width="8.1796875" style="3" bestFit="1" customWidth="1"/>
    <col min="14655" max="14655" width="13.81640625" style="3" bestFit="1" customWidth="1"/>
    <col min="14656" max="14848" width="9.1796875" style="3"/>
    <col min="14849" max="14849" width="7" style="3" bestFit="1" customWidth="1"/>
    <col min="14850" max="14850" width="51.81640625" style="3" customWidth="1"/>
    <col min="14851" max="14851" width="4.7265625" style="3" bestFit="1" customWidth="1"/>
    <col min="14852" max="14852" width="6.7265625" style="3" bestFit="1" customWidth="1"/>
    <col min="14853" max="14855" width="4.7265625" style="3" bestFit="1" customWidth="1"/>
    <col min="14856" max="14856" width="8.1796875" style="3" bestFit="1" customWidth="1"/>
    <col min="14857" max="14857" width="9.26953125" style="3" bestFit="1" customWidth="1"/>
    <col min="14858" max="14858" width="8.1796875" style="3" bestFit="1" customWidth="1"/>
    <col min="14859" max="14859" width="4.7265625" style="3" bestFit="1" customWidth="1"/>
    <col min="14860" max="14860" width="8.1796875" style="3" bestFit="1" customWidth="1"/>
    <col min="14861" max="14865" width="4.7265625" style="3" bestFit="1" customWidth="1"/>
    <col min="14866" max="14867" width="8.1796875" style="3" bestFit="1" customWidth="1"/>
    <col min="14868" max="14868" width="6.7265625" style="3" bestFit="1" customWidth="1"/>
    <col min="14869" max="14869" width="4.7265625" style="3" bestFit="1" customWidth="1"/>
    <col min="14870" max="14870" width="6.7265625" style="3" bestFit="1" customWidth="1"/>
    <col min="14871" max="14875" width="4.7265625" style="3" bestFit="1" customWidth="1"/>
    <col min="14876" max="14877" width="6.7265625" style="3" bestFit="1" customWidth="1"/>
    <col min="14878" max="14879" width="4.7265625" style="3" bestFit="1" customWidth="1"/>
    <col min="14880" max="14880" width="8.1796875" style="3" bestFit="1" customWidth="1"/>
    <col min="14881" max="14885" width="4.7265625" style="3" bestFit="1" customWidth="1"/>
    <col min="14886" max="14887" width="5.7265625" style="3" bestFit="1" customWidth="1"/>
    <col min="14888" max="14889" width="4.7265625" style="3" bestFit="1" customWidth="1"/>
    <col min="14890" max="14890" width="6.7265625" style="3" bestFit="1" customWidth="1"/>
    <col min="14891" max="14895" width="4.7265625" style="3" bestFit="1" customWidth="1"/>
    <col min="14896" max="14896" width="9.26953125" style="3" bestFit="1" customWidth="1"/>
    <col min="14897" max="14897" width="8.1796875" style="3" bestFit="1" customWidth="1"/>
    <col min="14898" max="14899" width="4.7265625" style="3" bestFit="1" customWidth="1"/>
    <col min="14900" max="14900" width="9.26953125" style="3" bestFit="1" customWidth="1"/>
    <col min="14901" max="14905" width="4.7265625" style="3" bestFit="1" customWidth="1"/>
    <col min="14906" max="14906" width="8.1796875" style="3" bestFit="1" customWidth="1"/>
    <col min="14907" max="14907" width="6.7265625" style="3" bestFit="1" customWidth="1"/>
    <col min="14908" max="14909" width="4.7265625" style="3" bestFit="1" customWidth="1"/>
    <col min="14910" max="14910" width="8.1796875" style="3" bestFit="1" customWidth="1"/>
    <col min="14911" max="14911" width="13.81640625" style="3" bestFit="1" customWidth="1"/>
    <col min="14912" max="15104" width="9.1796875" style="3"/>
    <col min="15105" max="15105" width="7" style="3" bestFit="1" customWidth="1"/>
    <col min="15106" max="15106" width="51.81640625" style="3" customWidth="1"/>
    <col min="15107" max="15107" width="4.7265625" style="3" bestFit="1" customWidth="1"/>
    <col min="15108" max="15108" width="6.7265625" style="3" bestFit="1" customWidth="1"/>
    <col min="15109" max="15111" width="4.7265625" style="3" bestFit="1" customWidth="1"/>
    <col min="15112" max="15112" width="8.1796875" style="3" bestFit="1" customWidth="1"/>
    <col min="15113" max="15113" width="9.26953125" style="3" bestFit="1" customWidth="1"/>
    <col min="15114" max="15114" width="8.1796875" style="3" bestFit="1" customWidth="1"/>
    <col min="15115" max="15115" width="4.7265625" style="3" bestFit="1" customWidth="1"/>
    <col min="15116" max="15116" width="8.1796875" style="3" bestFit="1" customWidth="1"/>
    <col min="15117" max="15121" width="4.7265625" style="3" bestFit="1" customWidth="1"/>
    <col min="15122" max="15123" width="8.1796875" style="3" bestFit="1" customWidth="1"/>
    <col min="15124" max="15124" width="6.7265625" style="3" bestFit="1" customWidth="1"/>
    <col min="15125" max="15125" width="4.7265625" style="3" bestFit="1" customWidth="1"/>
    <col min="15126" max="15126" width="6.7265625" style="3" bestFit="1" customWidth="1"/>
    <col min="15127" max="15131" width="4.7265625" style="3" bestFit="1" customWidth="1"/>
    <col min="15132" max="15133" width="6.7265625" style="3" bestFit="1" customWidth="1"/>
    <col min="15134" max="15135" width="4.7265625" style="3" bestFit="1" customWidth="1"/>
    <col min="15136" max="15136" width="8.1796875" style="3" bestFit="1" customWidth="1"/>
    <col min="15137" max="15141" width="4.7265625" style="3" bestFit="1" customWidth="1"/>
    <col min="15142" max="15143" width="5.7265625" style="3" bestFit="1" customWidth="1"/>
    <col min="15144" max="15145" width="4.7265625" style="3" bestFit="1" customWidth="1"/>
    <col min="15146" max="15146" width="6.7265625" style="3" bestFit="1" customWidth="1"/>
    <col min="15147" max="15151" width="4.7265625" style="3" bestFit="1" customWidth="1"/>
    <col min="15152" max="15152" width="9.26953125" style="3" bestFit="1" customWidth="1"/>
    <col min="15153" max="15153" width="8.1796875" style="3" bestFit="1" customWidth="1"/>
    <col min="15154" max="15155" width="4.7265625" style="3" bestFit="1" customWidth="1"/>
    <col min="15156" max="15156" width="9.26953125" style="3" bestFit="1" customWidth="1"/>
    <col min="15157" max="15161" width="4.7265625" style="3" bestFit="1" customWidth="1"/>
    <col min="15162" max="15162" width="8.1796875" style="3" bestFit="1" customWidth="1"/>
    <col min="15163" max="15163" width="6.7265625" style="3" bestFit="1" customWidth="1"/>
    <col min="15164" max="15165" width="4.7265625" style="3" bestFit="1" customWidth="1"/>
    <col min="15166" max="15166" width="8.1796875" style="3" bestFit="1" customWidth="1"/>
    <col min="15167" max="15167" width="13.81640625" style="3" bestFit="1" customWidth="1"/>
    <col min="15168" max="15360" width="9.1796875" style="3"/>
    <col min="15361" max="15361" width="7" style="3" bestFit="1" customWidth="1"/>
    <col min="15362" max="15362" width="51.81640625" style="3" customWidth="1"/>
    <col min="15363" max="15363" width="4.7265625" style="3" bestFit="1" customWidth="1"/>
    <col min="15364" max="15364" width="6.7265625" style="3" bestFit="1" customWidth="1"/>
    <col min="15365" max="15367" width="4.7265625" style="3" bestFit="1" customWidth="1"/>
    <col min="15368" max="15368" width="8.1796875" style="3" bestFit="1" customWidth="1"/>
    <col min="15369" max="15369" width="9.26953125" style="3" bestFit="1" customWidth="1"/>
    <col min="15370" max="15370" width="8.1796875" style="3" bestFit="1" customWidth="1"/>
    <col min="15371" max="15371" width="4.7265625" style="3" bestFit="1" customWidth="1"/>
    <col min="15372" max="15372" width="8.1796875" style="3" bestFit="1" customWidth="1"/>
    <col min="15373" max="15377" width="4.7265625" style="3" bestFit="1" customWidth="1"/>
    <col min="15378" max="15379" width="8.1796875" style="3" bestFit="1" customWidth="1"/>
    <col min="15380" max="15380" width="6.7265625" style="3" bestFit="1" customWidth="1"/>
    <col min="15381" max="15381" width="4.7265625" style="3" bestFit="1" customWidth="1"/>
    <col min="15382" max="15382" width="6.7265625" style="3" bestFit="1" customWidth="1"/>
    <col min="15383" max="15387" width="4.7265625" style="3" bestFit="1" customWidth="1"/>
    <col min="15388" max="15389" width="6.7265625" style="3" bestFit="1" customWidth="1"/>
    <col min="15390" max="15391" width="4.7265625" style="3" bestFit="1" customWidth="1"/>
    <col min="15392" max="15392" width="8.1796875" style="3" bestFit="1" customWidth="1"/>
    <col min="15393" max="15397" width="4.7265625" style="3" bestFit="1" customWidth="1"/>
    <col min="15398" max="15399" width="5.7265625" style="3" bestFit="1" customWidth="1"/>
    <col min="15400" max="15401" width="4.7265625" style="3" bestFit="1" customWidth="1"/>
    <col min="15402" max="15402" width="6.7265625" style="3" bestFit="1" customWidth="1"/>
    <col min="15403" max="15407" width="4.7265625" style="3" bestFit="1" customWidth="1"/>
    <col min="15408" max="15408" width="9.26953125" style="3" bestFit="1" customWidth="1"/>
    <col min="15409" max="15409" width="8.1796875" style="3" bestFit="1" customWidth="1"/>
    <col min="15410" max="15411" width="4.7265625" style="3" bestFit="1" customWidth="1"/>
    <col min="15412" max="15412" width="9.26953125" style="3" bestFit="1" customWidth="1"/>
    <col min="15413" max="15417" width="4.7265625" style="3" bestFit="1" customWidth="1"/>
    <col min="15418" max="15418" width="8.1796875" style="3" bestFit="1" customWidth="1"/>
    <col min="15419" max="15419" width="6.7265625" style="3" bestFit="1" customWidth="1"/>
    <col min="15420" max="15421" width="4.7265625" style="3" bestFit="1" customWidth="1"/>
    <col min="15422" max="15422" width="8.1796875" style="3" bestFit="1" customWidth="1"/>
    <col min="15423" max="15423" width="13.81640625" style="3" bestFit="1" customWidth="1"/>
    <col min="15424" max="15616" width="9.1796875" style="3"/>
    <col min="15617" max="15617" width="7" style="3" bestFit="1" customWidth="1"/>
    <col min="15618" max="15618" width="51.81640625" style="3" customWidth="1"/>
    <col min="15619" max="15619" width="4.7265625" style="3" bestFit="1" customWidth="1"/>
    <col min="15620" max="15620" width="6.7265625" style="3" bestFit="1" customWidth="1"/>
    <col min="15621" max="15623" width="4.7265625" style="3" bestFit="1" customWidth="1"/>
    <col min="15624" max="15624" width="8.1796875" style="3" bestFit="1" customWidth="1"/>
    <col min="15625" max="15625" width="9.26953125" style="3" bestFit="1" customWidth="1"/>
    <col min="15626" max="15626" width="8.1796875" style="3" bestFit="1" customWidth="1"/>
    <col min="15627" max="15627" width="4.7265625" style="3" bestFit="1" customWidth="1"/>
    <col min="15628" max="15628" width="8.1796875" style="3" bestFit="1" customWidth="1"/>
    <col min="15629" max="15633" width="4.7265625" style="3" bestFit="1" customWidth="1"/>
    <col min="15634" max="15635" width="8.1796875" style="3" bestFit="1" customWidth="1"/>
    <col min="15636" max="15636" width="6.7265625" style="3" bestFit="1" customWidth="1"/>
    <col min="15637" max="15637" width="4.7265625" style="3" bestFit="1" customWidth="1"/>
    <col min="15638" max="15638" width="6.7265625" style="3" bestFit="1" customWidth="1"/>
    <col min="15639" max="15643" width="4.7265625" style="3" bestFit="1" customWidth="1"/>
    <col min="15644" max="15645" width="6.7265625" style="3" bestFit="1" customWidth="1"/>
    <col min="15646" max="15647" width="4.7265625" style="3" bestFit="1" customWidth="1"/>
    <col min="15648" max="15648" width="8.1796875" style="3" bestFit="1" customWidth="1"/>
    <col min="15649" max="15653" width="4.7265625" style="3" bestFit="1" customWidth="1"/>
    <col min="15654" max="15655" width="5.7265625" style="3" bestFit="1" customWidth="1"/>
    <col min="15656" max="15657" width="4.7265625" style="3" bestFit="1" customWidth="1"/>
    <col min="15658" max="15658" width="6.7265625" style="3" bestFit="1" customWidth="1"/>
    <col min="15659" max="15663" width="4.7265625" style="3" bestFit="1" customWidth="1"/>
    <col min="15664" max="15664" width="9.26953125" style="3" bestFit="1" customWidth="1"/>
    <col min="15665" max="15665" width="8.1796875" style="3" bestFit="1" customWidth="1"/>
    <col min="15666" max="15667" width="4.7265625" style="3" bestFit="1" customWidth="1"/>
    <col min="15668" max="15668" width="9.26953125" style="3" bestFit="1" customWidth="1"/>
    <col min="15669" max="15673" width="4.7265625" style="3" bestFit="1" customWidth="1"/>
    <col min="15674" max="15674" width="8.1796875" style="3" bestFit="1" customWidth="1"/>
    <col min="15675" max="15675" width="6.7265625" style="3" bestFit="1" customWidth="1"/>
    <col min="15676" max="15677" width="4.7265625" style="3" bestFit="1" customWidth="1"/>
    <col min="15678" max="15678" width="8.1796875" style="3" bestFit="1" customWidth="1"/>
    <col min="15679" max="15679" width="13.81640625" style="3" bestFit="1" customWidth="1"/>
    <col min="15680" max="15872" width="9.1796875" style="3"/>
    <col min="15873" max="15873" width="7" style="3" bestFit="1" customWidth="1"/>
    <col min="15874" max="15874" width="51.81640625" style="3" customWidth="1"/>
    <col min="15875" max="15875" width="4.7265625" style="3" bestFit="1" customWidth="1"/>
    <col min="15876" max="15876" width="6.7265625" style="3" bestFit="1" customWidth="1"/>
    <col min="15877" max="15879" width="4.7265625" style="3" bestFit="1" customWidth="1"/>
    <col min="15880" max="15880" width="8.1796875" style="3" bestFit="1" customWidth="1"/>
    <col min="15881" max="15881" width="9.26953125" style="3" bestFit="1" customWidth="1"/>
    <col min="15882" max="15882" width="8.1796875" style="3" bestFit="1" customWidth="1"/>
    <col min="15883" max="15883" width="4.7265625" style="3" bestFit="1" customWidth="1"/>
    <col min="15884" max="15884" width="8.1796875" style="3" bestFit="1" customWidth="1"/>
    <col min="15885" max="15889" width="4.7265625" style="3" bestFit="1" customWidth="1"/>
    <col min="15890" max="15891" width="8.1796875" style="3" bestFit="1" customWidth="1"/>
    <col min="15892" max="15892" width="6.7265625" style="3" bestFit="1" customWidth="1"/>
    <col min="15893" max="15893" width="4.7265625" style="3" bestFit="1" customWidth="1"/>
    <col min="15894" max="15894" width="6.7265625" style="3" bestFit="1" customWidth="1"/>
    <col min="15895" max="15899" width="4.7265625" style="3" bestFit="1" customWidth="1"/>
    <col min="15900" max="15901" width="6.7265625" style="3" bestFit="1" customWidth="1"/>
    <col min="15902" max="15903" width="4.7265625" style="3" bestFit="1" customWidth="1"/>
    <col min="15904" max="15904" width="8.1796875" style="3" bestFit="1" customWidth="1"/>
    <col min="15905" max="15909" width="4.7265625" style="3" bestFit="1" customWidth="1"/>
    <col min="15910" max="15911" width="5.7265625" style="3" bestFit="1" customWidth="1"/>
    <col min="15912" max="15913" width="4.7265625" style="3" bestFit="1" customWidth="1"/>
    <col min="15914" max="15914" width="6.7265625" style="3" bestFit="1" customWidth="1"/>
    <col min="15915" max="15919" width="4.7265625" style="3" bestFit="1" customWidth="1"/>
    <col min="15920" max="15920" width="9.26953125" style="3" bestFit="1" customWidth="1"/>
    <col min="15921" max="15921" width="8.1796875" style="3" bestFit="1" customWidth="1"/>
    <col min="15922" max="15923" width="4.7265625" style="3" bestFit="1" customWidth="1"/>
    <col min="15924" max="15924" width="9.26953125" style="3" bestFit="1" customWidth="1"/>
    <col min="15925" max="15929" width="4.7265625" style="3" bestFit="1" customWidth="1"/>
    <col min="15930" max="15930" width="8.1796875" style="3" bestFit="1" customWidth="1"/>
    <col min="15931" max="15931" width="6.7265625" style="3" bestFit="1" customWidth="1"/>
    <col min="15932" max="15933" width="4.7265625" style="3" bestFit="1" customWidth="1"/>
    <col min="15934" max="15934" width="8.1796875" style="3" bestFit="1" customWidth="1"/>
    <col min="15935" max="15935" width="13.81640625" style="3" bestFit="1" customWidth="1"/>
    <col min="15936" max="16128" width="9.1796875" style="3"/>
    <col min="16129" max="16129" width="7" style="3" bestFit="1" customWidth="1"/>
    <col min="16130" max="16130" width="51.81640625" style="3" customWidth="1"/>
    <col min="16131" max="16131" width="4.7265625" style="3" bestFit="1" customWidth="1"/>
    <col min="16132" max="16132" width="6.7265625" style="3" bestFit="1" customWidth="1"/>
    <col min="16133" max="16135" width="4.7265625" style="3" bestFit="1" customWidth="1"/>
    <col min="16136" max="16136" width="8.1796875" style="3" bestFit="1" customWidth="1"/>
    <col min="16137" max="16137" width="9.26953125" style="3" bestFit="1" customWidth="1"/>
    <col min="16138" max="16138" width="8.1796875" style="3" bestFit="1" customWidth="1"/>
    <col min="16139" max="16139" width="4.7265625" style="3" bestFit="1" customWidth="1"/>
    <col min="16140" max="16140" width="8.1796875" style="3" bestFit="1" customWidth="1"/>
    <col min="16141" max="16145" width="4.7265625" style="3" bestFit="1" customWidth="1"/>
    <col min="16146" max="16147" width="8.1796875" style="3" bestFit="1" customWidth="1"/>
    <col min="16148" max="16148" width="6.7265625" style="3" bestFit="1" customWidth="1"/>
    <col min="16149" max="16149" width="4.7265625" style="3" bestFit="1" customWidth="1"/>
    <col min="16150" max="16150" width="6.7265625" style="3" bestFit="1" customWidth="1"/>
    <col min="16151" max="16155" width="4.7265625" style="3" bestFit="1" customWidth="1"/>
    <col min="16156" max="16157" width="6.7265625" style="3" bestFit="1" customWidth="1"/>
    <col min="16158" max="16159" width="4.7265625" style="3" bestFit="1" customWidth="1"/>
    <col min="16160" max="16160" width="8.1796875" style="3" bestFit="1" customWidth="1"/>
    <col min="16161" max="16165" width="4.7265625" style="3" bestFit="1" customWidth="1"/>
    <col min="16166" max="16167" width="5.7265625" style="3" bestFit="1" customWidth="1"/>
    <col min="16168" max="16169" width="4.7265625" style="3" bestFit="1" customWidth="1"/>
    <col min="16170" max="16170" width="6.7265625" style="3" bestFit="1" customWidth="1"/>
    <col min="16171" max="16175" width="4.7265625" style="3" bestFit="1" customWidth="1"/>
    <col min="16176" max="16176" width="9.26953125" style="3" bestFit="1" customWidth="1"/>
    <col min="16177" max="16177" width="8.1796875" style="3" bestFit="1" customWidth="1"/>
    <col min="16178" max="16179" width="4.7265625" style="3" bestFit="1" customWidth="1"/>
    <col min="16180" max="16180" width="9.26953125" style="3" bestFit="1" customWidth="1"/>
    <col min="16181" max="16185" width="4.7265625" style="3" bestFit="1" customWidth="1"/>
    <col min="16186" max="16186" width="8.1796875" style="3" bestFit="1" customWidth="1"/>
    <col min="16187" max="16187" width="6.7265625" style="3" bestFit="1" customWidth="1"/>
    <col min="16188" max="16189" width="4.7265625" style="3" bestFit="1" customWidth="1"/>
    <col min="16190" max="16190" width="8.1796875" style="3" bestFit="1" customWidth="1"/>
    <col min="16191" max="16191" width="13.81640625" style="3" bestFit="1" customWidth="1"/>
    <col min="16192" max="16384" width="9.1796875" style="3"/>
  </cols>
  <sheetData>
    <row r="1" spans="1:63" s="1" customFormat="1" ht="14" thickBot="1" x14ac:dyDescent="0.4">
      <c r="A1" s="91" t="s">
        <v>0</v>
      </c>
      <c r="B1" s="93" t="s">
        <v>1</v>
      </c>
      <c r="C1" s="64" t="s">
        <v>139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6"/>
    </row>
    <row r="2" spans="1:63" s="1" customFormat="1" ht="15.75" customHeight="1" thickBot="1" x14ac:dyDescent="0.4">
      <c r="A2" s="92"/>
      <c r="B2" s="94"/>
      <c r="C2" s="64" t="s">
        <v>2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6"/>
      <c r="W2" s="64" t="s">
        <v>3</v>
      </c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6"/>
      <c r="AQ2" s="64" t="s">
        <v>4</v>
      </c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6"/>
      <c r="BK2" s="95" t="s">
        <v>5</v>
      </c>
    </row>
    <row r="3" spans="1:63" s="2" customFormat="1" ht="15.75" customHeight="1" thickBot="1" x14ac:dyDescent="0.4">
      <c r="A3" s="92"/>
      <c r="B3" s="94"/>
      <c r="C3" s="70" t="s">
        <v>6</v>
      </c>
      <c r="D3" s="71"/>
      <c r="E3" s="71"/>
      <c r="F3" s="71"/>
      <c r="G3" s="71"/>
      <c r="H3" s="71"/>
      <c r="I3" s="71"/>
      <c r="J3" s="71"/>
      <c r="K3" s="71"/>
      <c r="L3" s="72"/>
      <c r="M3" s="70" t="s">
        <v>7</v>
      </c>
      <c r="N3" s="71"/>
      <c r="O3" s="71"/>
      <c r="P3" s="71"/>
      <c r="Q3" s="71"/>
      <c r="R3" s="71"/>
      <c r="S3" s="71"/>
      <c r="T3" s="71"/>
      <c r="U3" s="71"/>
      <c r="V3" s="72"/>
      <c r="W3" s="70" t="s">
        <v>6</v>
      </c>
      <c r="X3" s="71"/>
      <c r="Y3" s="71"/>
      <c r="Z3" s="71"/>
      <c r="AA3" s="71"/>
      <c r="AB3" s="71"/>
      <c r="AC3" s="71"/>
      <c r="AD3" s="71"/>
      <c r="AE3" s="71"/>
      <c r="AF3" s="72"/>
      <c r="AG3" s="70" t="s">
        <v>7</v>
      </c>
      <c r="AH3" s="71"/>
      <c r="AI3" s="71"/>
      <c r="AJ3" s="71"/>
      <c r="AK3" s="71"/>
      <c r="AL3" s="71"/>
      <c r="AM3" s="71"/>
      <c r="AN3" s="71"/>
      <c r="AO3" s="71"/>
      <c r="AP3" s="72"/>
      <c r="AQ3" s="70" t="s">
        <v>6</v>
      </c>
      <c r="AR3" s="71"/>
      <c r="AS3" s="71"/>
      <c r="AT3" s="71"/>
      <c r="AU3" s="71"/>
      <c r="AV3" s="71"/>
      <c r="AW3" s="71"/>
      <c r="AX3" s="71"/>
      <c r="AY3" s="71"/>
      <c r="AZ3" s="72"/>
      <c r="BA3" s="70" t="s">
        <v>7</v>
      </c>
      <c r="BB3" s="71"/>
      <c r="BC3" s="71"/>
      <c r="BD3" s="71"/>
      <c r="BE3" s="71"/>
      <c r="BF3" s="71"/>
      <c r="BG3" s="71"/>
      <c r="BH3" s="71"/>
      <c r="BI3" s="71"/>
      <c r="BJ3" s="72"/>
      <c r="BK3" s="96"/>
    </row>
    <row r="4" spans="1:63" s="2" customFormat="1" ht="15" customHeight="1" x14ac:dyDescent="0.35">
      <c r="A4" s="92"/>
      <c r="B4" s="94"/>
      <c r="C4" s="67" t="s">
        <v>8</v>
      </c>
      <c r="D4" s="68"/>
      <c r="E4" s="68"/>
      <c r="F4" s="68"/>
      <c r="G4" s="69"/>
      <c r="H4" s="73" t="s">
        <v>9</v>
      </c>
      <c r="I4" s="74"/>
      <c r="J4" s="74"/>
      <c r="K4" s="74"/>
      <c r="L4" s="75"/>
      <c r="M4" s="67" t="s">
        <v>8</v>
      </c>
      <c r="N4" s="68"/>
      <c r="O4" s="68"/>
      <c r="P4" s="68"/>
      <c r="Q4" s="69"/>
      <c r="R4" s="73" t="s">
        <v>9</v>
      </c>
      <c r="S4" s="74"/>
      <c r="T4" s="74"/>
      <c r="U4" s="74"/>
      <c r="V4" s="75"/>
      <c r="W4" s="67" t="s">
        <v>8</v>
      </c>
      <c r="X4" s="68"/>
      <c r="Y4" s="68"/>
      <c r="Z4" s="68"/>
      <c r="AA4" s="69"/>
      <c r="AB4" s="73" t="s">
        <v>9</v>
      </c>
      <c r="AC4" s="74"/>
      <c r="AD4" s="74"/>
      <c r="AE4" s="74"/>
      <c r="AF4" s="75"/>
      <c r="AG4" s="67" t="s">
        <v>8</v>
      </c>
      <c r="AH4" s="68"/>
      <c r="AI4" s="68"/>
      <c r="AJ4" s="68"/>
      <c r="AK4" s="69"/>
      <c r="AL4" s="73" t="s">
        <v>9</v>
      </c>
      <c r="AM4" s="74"/>
      <c r="AN4" s="74"/>
      <c r="AO4" s="74"/>
      <c r="AP4" s="75"/>
      <c r="AQ4" s="67" t="s">
        <v>8</v>
      </c>
      <c r="AR4" s="68"/>
      <c r="AS4" s="68"/>
      <c r="AT4" s="68"/>
      <c r="AU4" s="69"/>
      <c r="AV4" s="73" t="s">
        <v>9</v>
      </c>
      <c r="AW4" s="74"/>
      <c r="AX4" s="74"/>
      <c r="AY4" s="74"/>
      <c r="AZ4" s="75"/>
      <c r="BA4" s="67" t="s">
        <v>8</v>
      </c>
      <c r="BB4" s="68"/>
      <c r="BC4" s="68"/>
      <c r="BD4" s="68"/>
      <c r="BE4" s="69"/>
      <c r="BF4" s="73" t="s">
        <v>9</v>
      </c>
      <c r="BG4" s="74"/>
      <c r="BH4" s="74"/>
      <c r="BI4" s="74"/>
      <c r="BJ4" s="75"/>
      <c r="BK4" s="96"/>
    </row>
    <row r="5" spans="1:63" s="2" customFormat="1" ht="15" customHeight="1" x14ac:dyDescent="0.35">
      <c r="A5" s="92"/>
      <c r="B5" s="94"/>
      <c r="C5" s="9">
        <v>1</v>
      </c>
      <c r="D5" s="7">
        <v>2</v>
      </c>
      <c r="E5" s="7">
        <v>3</v>
      </c>
      <c r="F5" s="7">
        <v>4</v>
      </c>
      <c r="G5" s="8">
        <v>5</v>
      </c>
      <c r="H5" s="9">
        <v>1</v>
      </c>
      <c r="I5" s="7">
        <v>2</v>
      </c>
      <c r="J5" s="7">
        <v>3</v>
      </c>
      <c r="K5" s="7">
        <v>4</v>
      </c>
      <c r="L5" s="8">
        <v>5</v>
      </c>
      <c r="M5" s="9">
        <v>1</v>
      </c>
      <c r="N5" s="7">
        <v>2</v>
      </c>
      <c r="O5" s="7">
        <v>3</v>
      </c>
      <c r="P5" s="7">
        <v>4</v>
      </c>
      <c r="Q5" s="8">
        <v>5</v>
      </c>
      <c r="R5" s="9">
        <v>1</v>
      </c>
      <c r="S5" s="7">
        <v>2</v>
      </c>
      <c r="T5" s="7">
        <v>3</v>
      </c>
      <c r="U5" s="7">
        <v>4</v>
      </c>
      <c r="V5" s="8">
        <v>5</v>
      </c>
      <c r="W5" s="9">
        <v>1</v>
      </c>
      <c r="X5" s="7">
        <v>2</v>
      </c>
      <c r="Y5" s="7">
        <v>3</v>
      </c>
      <c r="Z5" s="7">
        <v>4</v>
      </c>
      <c r="AA5" s="8">
        <v>5</v>
      </c>
      <c r="AB5" s="9">
        <v>1</v>
      </c>
      <c r="AC5" s="7">
        <v>2</v>
      </c>
      <c r="AD5" s="7">
        <v>3</v>
      </c>
      <c r="AE5" s="7">
        <v>4</v>
      </c>
      <c r="AF5" s="8">
        <v>5</v>
      </c>
      <c r="AG5" s="9">
        <v>1</v>
      </c>
      <c r="AH5" s="7">
        <v>2</v>
      </c>
      <c r="AI5" s="7">
        <v>3</v>
      </c>
      <c r="AJ5" s="7">
        <v>4</v>
      </c>
      <c r="AK5" s="8">
        <v>5</v>
      </c>
      <c r="AL5" s="9">
        <v>1</v>
      </c>
      <c r="AM5" s="7">
        <v>2</v>
      </c>
      <c r="AN5" s="7">
        <v>3</v>
      </c>
      <c r="AO5" s="7">
        <v>4</v>
      </c>
      <c r="AP5" s="8">
        <v>5</v>
      </c>
      <c r="AQ5" s="9">
        <v>1</v>
      </c>
      <c r="AR5" s="7">
        <v>2</v>
      </c>
      <c r="AS5" s="7">
        <v>3</v>
      </c>
      <c r="AT5" s="7">
        <v>4</v>
      </c>
      <c r="AU5" s="8">
        <v>5</v>
      </c>
      <c r="AV5" s="9">
        <v>1</v>
      </c>
      <c r="AW5" s="7">
        <v>2</v>
      </c>
      <c r="AX5" s="7">
        <v>3</v>
      </c>
      <c r="AY5" s="7">
        <v>4</v>
      </c>
      <c r="AZ5" s="8">
        <v>5</v>
      </c>
      <c r="BA5" s="9">
        <v>1</v>
      </c>
      <c r="BB5" s="7">
        <v>2</v>
      </c>
      <c r="BC5" s="7">
        <v>3</v>
      </c>
      <c r="BD5" s="7">
        <v>4</v>
      </c>
      <c r="BE5" s="8">
        <v>5</v>
      </c>
      <c r="BF5" s="9">
        <v>1</v>
      </c>
      <c r="BG5" s="7">
        <v>2</v>
      </c>
      <c r="BH5" s="7">
        <v>3</v>
      </c>
      <c r="BI5" s="7">
        <v>4</v>
      </c>
      <c r="BJ5" s="8">
        <v>5</v>
      </c>
      <c r="BK5" s="97"/>
    </row>
    <row r="6" spans="1:63" ht="13" x14ac:dyDescent="0.3">
      <c r="A6" s="10" t="s">
        <v>10</v>
      </c>
      <c r="B6" s="39" t="s">
        <v>11</v>
      </c>
      <c r="C6" s="85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7"/>
    </row>
    <row r="7" spans="1:63" ht="14.5" x14ac:dyDescent="0.35">
      <c r="A7" s="10" t="s">
        <v>12</v>
      </c>
      <c r="B7" s="40" t="s">
        <v>13</v>
      </c>
      <c r="C7" s="85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7"/>
    </row>
    <row r="8" spans="1:63" ht="14.5" x14ac:dyDescent="0.35">
      <c r="A8" s="10"/>
      <c r="B8" s="41" t="s">
        <v>14</v>
      </c>
      <c r="C8" s="11">
        <v>0</v>
      </c>
      <c r="D8" s="11">
        <v>531.25931952999997</v>
      </c>
      <c r="E8" s="11">
        <v>0</v>
      </c>
      <c r="F8" s="11">
        <v>0</v>
      </c>
      <c r="G8" s="11">
        <v>0</v>
      </c>
      <c r="H8" s="11">
        <v>34.687178607</v>
      </c>
      <c r="I8" s="11">
        <v>15724.079484321999</v>
      </c>
      <c r="J8" s="11">
        <v>1971.919549345</v>
      </c>
      <c r="K8" s="11">
        <v>0</v>
      </c>
      <c r="L8" s="11">
        <v>188.51184473199999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13.059829896</v>
      </c>
      <c r="S8" s="11">
        <v>1360.236725578</v>
      </c>
      <c r="T8" s="11">
        <v>18.827374172999999</v>
      </c>
      <c r="U8" s="11">
        <v>0</v>
      </c>
      <c r="V8" s="11">
        <v>70.268552415000002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2.9343618729999998</v>
      </c>
      <c r="AC8" s="11">
        <v>48.051190734999999</v>
      </c>
      <c r="AD8" s="11">
        <v>0</v>
      </c>
      <c r="AE8" s="11">
        <v>0</v>
      </c>
      <c r="AF8" s="11">
        <v>229.01505724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0.21586593900000001</v>
      </c>
      <c r="AM8" s="11">
        <v>0</v>
      </c>
      <c r="AN8" s="11">
        <v>0</v>
      </c>
      <c r="AO8" s="11">
        <v>0</v>
      </c>
      <c r="AP8" s="11">
        <v>3.6389690360000002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51.238201486000001</v>
      </c>
      <c r="AW8" s="11">
        <v>1689.4366418720001</v>
      </c>
      <c r="AX8" s="11">
        <v>0</v>
      </c>
      <c r="AY8" s="11">
        <v>0</v>
      </c>
      <c r="AZ8" s="11">
        <v>225.57037281199999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18.283989264999999</v>
      </c>
      <c r="BG8" s="11">
        <v>3.725055292</v>
      </c>
      <c r="BH8" s="11">
        <v>1.5041528580000001</v>
      </c>
      <c r="BI8" s="11">
        <v>0</v>
      </c>
      <c r="BJ8" s="11">
        <v>28.001404834999999</v>
      </c>
      <c r="BK8" s="12">
        <f>SUM(C8:BJ8)</f>
        <v>22214.465121841004</v>
      </c>
    </row>
    <row r="9" spans="1:63" ht="14.5" x14ac:dyDescent="0.35">
      <c r="A9" s="10"/>
      <c r="B9" s="41" t="s">
        <v>15</v>
      </c>
      <c r="C9" s="11">
        <v>0</v>
      </c>
      <c r="D9" s="11">
        <v>1.195042844</v>
      </c>
      <c r="E9" s="11">
        <v>0</v>
      </c>
      <c r="F9" s="11">
        <v>0</v>
      </c>
      <c r="G9" s="11">
        <v>0</v>
      </c>
      <c r="H9" s="11">
        <v>20.752546686999999</v>
      </c>
      <c r="I9" s="11">
        <v>1712.528889922</v>
      </c>
      <c r="J9" s="11">
        <v>390.48387271000001</v>
      </c>
      <c r="K9" s="11">
        <v>0</v>
      </c>
      <c r="L9" s="11">
        <v>52.944951826999997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8.7254901730000007</v>
      </c>
      <c r="S9" s="11">
        <v>18.788844559000001</v>
      </c>
      <c r="T9" s="11">
        <v>0</v>
      </c>
      <c r="U9" s="11">
        <v>0</v>
      </c>
      <c r="V9" s="11">
        <v>57.130853619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6.9190728000000007E-2</v>
      </c>
      <c r="AC9" s="11">
        <v>2.3997591950000001</v>
      </c>
      <c r="AD9" s="11">
        <v>0</v>
      </c>
      <c r="AE9" s="11">
        <v>0</v>
      </c>
      <c r="AF9" s="11">
        <v>47.290423517999997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0.42103047100000002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13.795510518</v>
      </c>
      <c r="AW9" s="11">
        <v>222.854538873</v>
      </c>
      <c r="AX9" s="11">
        <v>0.25221205800000002</v>
      </c>
      <c r="AY9" s="11">
        <v>0</v>
      </c>
      <c r="AZ9" s="11">
        <v>60.880538893999997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6.8541767470000003</v>
      </c>
      <c r="BG9" s="11">
        <v>0.68702224099999998</v>
      </c>
      <c r="BH9" s="11">
        <v>0.364112398</v>
      </c>
      <c r="BI9" s="11">
        <v>0</v>
      </c>
      <c r="BJ9" s="11">
        <v>9.3148552220000003</v>
      </c>
      <c r="BK9" s="12">
        <f>SUM(C9:BJ9)</f>
        <v>2627.7338632039996</v>
      </c>
    </row>
    <row r="10" spans="1:63" ht="14.5" x14ac:dyDescent="0.35">
      <c r="A10" s="10"/>
      <c r="B10" s="41" t="s">
        <v>16</v>
      </c>
      <c r="C10" s="11">
        <v>0</v>
      </c>
      <c r="D10" s="11">
        <v>1.5199918219999999</v>
      </c>
      <c r="E10" s="11">
        <v>0</v>
      </c>
      <c r="F10" s="11">
        <v>0</v>
      </c>
      <c r="G10" s="11">
        <v>0</v>
      </c>
      <c r="H10" s="11">
        <v>2.0687781780000001</v>
      </c>
      <c r="I10" s="11">
        <v>2135.6851779479998</v>
      </c>
      <c r="J10" s="11">
        <v>5.6950103150000002</v>
      </c>
      <c r="K10" s="11">
        <v>0</v>
      </c>
      <c r="L10" s="11">
        <v>16.590528887000001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0.908052631</v>
      </c>
      <c r="S10" s="11">
        <v>27.602966878</v>
      </c>
      <c r="T10" s="11">
        <v>0</v>
      </c>
      <c r="U10" s="11">
        <v>0</v>
      </c>
      <c r="V10" s="11">
        <v>2.804346942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0.112326343</v>
      </c>
      <c r="AC10" s="11">
        <v>1.533194143</v>
      </c>
      <c r="AD10" s="11">
        <v>0</v>
      </c>
      <c r="AE10" s="11">
        <v>0</v>
      </c>
      <c r="AF10" s="11">
        <v>179.107232057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3.0847737E-2</v>
      </c>
      <c r="AM10" s="11">
        <v>0</v>
      </c>
      <c r="AN10" s="11">
        <v>0</v>
      </c>
      <c r="AO10" s="11">
        <v>0</v>
      </c>
      <c r="AP10" s="11">
        <v>5.1043181E-2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8.5858097939999993</v>
      </c>
      <c r="AW10" s="11">
        <v>554.14406546800001</v>
      </c>
      <c r="AX10" s="11">
        <v>0</v>
      </c>
      <c r="AY10" s="11">
        <v>0</v>
      </c>
      <c r="AZ10" s="11">
        <v>54.925173567999998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3.3725112909999999</v>
      </c>
      <c r="BG10" s="11">
        <v>0.32069928399999997</v>
      </c>
      <c r="BH10" s="11">
        <v>0</v>
      </c>
      <c r="BI10" s="11">
        <v>0</v>
      </c>
      <c r="BJ10" s="11">
        <v>6.685800843</v>
      </c>
      <c r="BK10" s="12">
        <f>SUM(C10:BJ10)</f>
        <v>3001.7435573099997</v>
      </c>
    </row>
    <row r="11" spans="1:63" ht="13" x14ac:dyDescent="0.3">
      <c r="A11" s="10"/>
      <c r="B11" s="42" t="s">
        <v>17</v>
      </c>
      <c r="C11" s="15">
        <f>SUM(C8:C10)</f>
        <v>0</v>
      </c>
      <c r="D11" s="13">
        <f>SUM(D8:D10)</f>
        <v>533.97435419599992</v>
      </c>
      <c r="E11" s="13">
        <f t="shared" ref="E11:BI11" si="0">SUM(E8:E10)</f>
        <v>0</v>
      </c>
      <c r="F11" s="13">
        <f t="shared" si="0"/>
        <v>0</v>
      </c>
      <c r="G11" s="14">
        <f t="shared" si="0"/>
        <v>0</v>
      </c>
      <c r="H11" s="15">
        <f t="shared" si="0"/>
        <v>57.508503472000001</v>
      </c>
      <c r="I11" s="13">
        <f t="shared" si="0"/>
        <v>19572.293552191997</v>
      </c>
      <c r="J11" s="13">
        <f t="shared" si="0"/>
        <v>2368.0984323700004</v>
      </c>
      <c r="K11" s="13">
        <f t="shared" si="0"/>
        <v>0</v>
      </c>
      <c r="L11" s="14">
        <f t="shared" si="0"/>
        <v>258.047325446</v>
      </c>
      <c r="M11" s="15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4">
        <f t="shared" si="0"/>
        <v>0</v>
      </c>
      <c r="R11" s="15">
        <f t="shared" si="0"/>
        <v>22.693372700000001</v>
      </c>
      <c r="S11" s="13">
        <f t="shared" si="0"/>
        <v>1406.6285370149999</v>
      </c>
      <c r="T11" s="13">
        <f t="shared" si="0"/>
        <v>18.827374172999999</v>
      </c>
      <c r="U11" s="13">
        <f t="shared" si="0"/>
        <v>0</v>
      </c>
      <c r="V11" s="14">
        <f t="shared" si="0"/>
        <v>130.203752976</v>
      </c>
      <c r="W11" s="15">
        <f t="shared" si="0"/>
        <v>0</v>
      </c>
      <c r="X11" s="13">
        <f t="shared" si="0"/>
        <v>0</v>
      </c>
      <c r="Y11" s="13">
        <f t="shared" si="0"/>
        <v>0</v>
      </c>
      <c r="Z11" s="13">
        <f t="shared" si="0"/>
        <v>0</v>
      </c>
      <c r="AA11" s="14">
        <f t="shared" si="0"/>
        <v>0</v>
      </c>
      <c r="AB11" s="15">
        <f t="shared" si="0"/>
        <v>3.1158789439999999</v>
      </c>
      <c r="AC11" s="13">
        <f t="shared" si="0"/>
        <v>51.984144073000003</v>
      </c>
      <c r="AD11" s="13">
        <f t="shared" si="0"/>
        <v>0</v>
      </c>
      <c r="AE11" s="13">
        <f t="shared" si="0"/>
        <v>0</v>
      </c>
      <c r="AF11" s="14">
        <f t="shared" si="0"/>
        <v>455.41271281499996</v>
      </c>
      <c r="AG11" s="15">
        <f t="shared" si="0"/>
        <v>0</v>
      </c>
      <c r="AH11" s="13">
        <f t="shared" si="0"/>
        <v>0</v>
      </c>
      <c r="AI11" s="13">
        <f t="shared" si="0"/>
        <v>0</v>
      </c>
      <c r="AJ11" s="13">
        <f t="shared" si="0"/>
        <v>0</v>
      </c>
      <c r="AK11" s="14">
        <f t="shared" si="0"/>
        <v>0</v>
      </c>
      <c r="AL11" s="15">
        <f t="shared" si="0"/>
        <v>0.24671367599999999</v>
      </c>
      <c r="AM11" s="13">
        <f t="shared" si="0"/>
        <v>0</v>
      </c>
      <c r="AN11" s="13">
        <f t="shared" si="0"/>
        <v>0</v>
      </c>
      <c r="AO11" s="13">
        <f t="shared" si="0"/>
        <v>0</v>
      </c>
      <c r="AP11" s="14">
        <f t="shared" si="0"/>
        <v>4.1110426880000004</v>
      </c>
      <c r="AQ11" s="15">
        <f t="shared" si="0"/>
        <v>0</v>
      </c>
      <c r="AR11" s="13">
        <f t="shared" si="0"/>
        <v>0</v>
      </c>
      <c r="AS11" s="13">
        <f t="shared" si="0"/>
        <v>0</v>
      </c>
      <c r="AT11" s="13">
        <f t="shared" si="0"/>
        <v>0</v>
      </c>
      <c r="AU11" s="14">
        <f t="shared" si="0"/>
        <v>0</v>
      </c>
      <c r="AV11" s="15">
        <f t="shared" si="0"/>
        <v>73.619521797999994</v>
      </c>
      <c r="AW11" s="13">
        <f t="shared" si="0"/>
        <v>2466.435246213</v>
      </c>
      <c r="AX11" s="13">
        <f t="shared" si="0"/>
        <v>0.25221205800000002</v>
      </c>
      <c r="AY11" s="13">
        <f t="shared" si="0"/>
        <v>0</v>
      </c>
      <c r="AZ11" s="14">
        <f t="shared" si="0"/>
        <v>341.37608527399999</v>
      </c>
      <c r="BA11" s="15">
        <f t="shared" si="0"/>
        <v>0</v>
      </c>
      <c r="BB11" s="13">
        <f t="shared" si="0"/>
        <v>0</v>
      </c>
      <c r="BC11" s="13">
        <f t="shared" si="0"/>
        <v>0</v>
      </c>
      <c r="BD11" s="13">
        <f t="shared" si="0"/>
        <v>0</v>
      </c>
      <c r="BE11" s="14">
        <f t="shared" si="0"/>
        <v>0</v>
      </c>
      <c r="BF11" s="15">
        <f t="shared" si="0"/>
        <v>28.510677302999998</v>
      </c>
      <c r="BG11" s="13">
        <f t="shared" si="0"/>
        <v>4.7327768169999995</v>
      </c>
      <c r="BH11" s="13">
        <f t="shared" si="0"/>
        <v>1.8682652560000002</v>
      </c>
      <c r="BI11" s="13">
        <f t="shared" si="0"/>
        <v>0</v>
      </c>
      <c r="BJ11" s="14">
        <f>SUM(BJ8:BJ10)</f>
        <v>44.002060900000004</v>
      </c>
      <c r="BK11" s="16">
        <f>SUM(BK8:BK10)</f>
        <v>27843.942542355006</v>
      </c>
    </row>
    <row r="12" spans="1:63" ht="13" x14ac:dyDescent="0.3">
      <c r="A12" s="10" t="s">
        <v>18</v>
      </c>
      <c r="B12" s="43" t="s">
        <v>19</v>
      </c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8"/>
    </row>
    <row r="13" spans="1:63" ht="13" x14ac:dyDescent="0.3">
      <c r="A13" s="10"/>
      <c r="B13" s="63" t="s">
        <v>138</v>
      </c>
      <c r="C13" s="11">
        <v>0</v>
      </c>
      <c r="D13" s="11">
        <v>1.034820015</v>
      </c>
      <c r="E13" s="11">
        <v>0</v>
      </c>
      <c r="F13" s="11">
        <v>0</v>
      </c>
      <c r="G13" s="11">
        <v>0</v>
      </c>
      <c r="H13" s="11">
        <v>7.6191665799999999</v>
      </c>
      <c r="I13" s="11">
        <v>28.938887534999999</v>
      </c>
      <c r="J13" s="11">
        <v>0</v>
      </c>
      <c r="K13" s="11">
        <v>0</v>
      </c>
      <c r="L13" s="11">
        <v>17.720740285000002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1.8320218930000001</v>
      </c>
      <c r="S13" s="11">
        <v>0</v>
      </c>
      <c r="T13" s="11">
        <v>0</v>
      </c>
      <c r="U13" s="11">
        <v>0</v>
      </c>
      <c r="V13" s="11">
        <v>2.0157111190000001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2.6108563000000001E-2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21.200190071000002</v>
      </c>
      <c r="AW13" s="11">
        <v>43.538021612999998</v>
      </c>
      <c r="AX13" s="11">
        <v>0</v>
      </c>
      <c r="AY13" s="11">
        <v>0</v>
      </c>
      <c r="AZ13" s="11">
        <v>121.12421134500001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3.3858292589999999</v>
      </c>
      <c r="BG13" s="11">
        <v>3.6918337069999998</v>
      </c>
      <c r="BH13" s="11">
        <v>0</v>
      </c>
      <c r="BI13" s="11">
        <v>0</v>
      </c>
      <c r="BJ13" s="11">
        <v>9.8774684760000007</v>
      </c>
      <c r="BK13" s="12">
        <f>SUM(C13:BJ13)</f>
        <v>262.00501046099998</v>
      </c>
    </row>
    <row r="14" spans="1:63" ht="13" x14ac:dyDescent="0.3">
      <c r="A14" s="10"/>
      <c r="B14" s="45" t="s">
        <v>21</v>
      </c>
      <c r="C14" s="15">
        <f>SUM(C13)</f>
        <v>0</v>
      </c>
      <c r="D14" s="13">
        <f t="shared" ref="D14:BI14" si="1">SUM(D13)</f>
        <v>1.034820015</v>
      </c>
      <c r="E14" s="13">
        <f t="shared" si="1"/>
        <v>0</v>
      </c>
      <c r="F14" s="13">
        <f t="shared" si="1"/>
        <v>0</v>
      </c>
      <c r="G14" s="14">
        <f t="shared" si="1"/>
        <v>0</v>
      </c>
      <c r="H14" s="15">
        <f t="shared" si="1"/>
        <v>7.6191665799999999</v>
      </c>
      <c r="I14" s="13">
        <f t="shared" si="1"/>
        <v>28.938887534999999</v>
      </c>
      <c r="J14" s="13">
        <f t="shared" si="1"/>
        <v>0</v>
      </c>
      <c r="K14" s="13">
        <f t="shared" si="1"/>
        <v>0</v>
      </c>
      <c r="L14" s="14">
        <f t="shared" si="1"/>
        <v>17.720740285000002</v>
      </c>
      <c r="M14" s="15">
        <f t="shared" si="1"/>
        <v>0</v>
      </c>
      <c r="N14" s="13">
        <f t="shared" si="1"/>
        <v>0</v>
      </c>
      <c r="O14" s="13">
        <f t="shared" si="1"/>
        <v>0</v>
      </c>
      <c r="P14" s="13">
        <f t="shared" si="1"/>
        <v>0</v>
      </c>
      <c r="Q14" s="14">
        <f t="shared" si="1"/>
        <v>0</v>
      </c>
      <c r="R14" s="15">
        <f t="shared" si="1"/>
        <v>1.8320218930000001</v>
      </c>
      <c r="S14" s="13">
        <f t="shared" si="1"/>
        <v>0</v>
      </c>
      <c r="T14" s="13">
        <f t="shared" si="1"/>
        <v>0</v>
      </c>
      <c r="U14" s="13">
        <f t="shared" si="1"/>
        <v>0</v>
      </c>
      <c r="V14" s="14">
        <f t="shared" si="1"/>
        <v>2.0157111190000001</v>
      </c>
      <c r="W14" s="15">
        <f t="shared" si="1"/>
        <v>0</v>
      </c>
      <c r="X14" s="13">
        <f t="shared" si="1"/>
        <v>0</v>
      </c>
      <c r="Y14" s="13">
        <f t="shared" si="1"/>
        <v>0</v>
      </c>
      <c r="Z14" s="13">
        <f t="shared" si="1"/>
        <v>0</v>
      </c>
      <c r="AA14" s="14">
        <f t="shared" si="1"/>
        <v>0</v>
      </c>
      <c r="AB14" s="15">
        <f t="shared" si="1"/>
        <v>2.6108563000000001E-2</v>
      </c>
      <c r="AC14" s="13">
        <f t="shared" si="1"/>
        <v>0</v>
      </c>
      <c r="AD14" s="13">
        <f t="shared" si="1"/>
        <v>0</v>
      </c>
      <c r="AE14" s="13">
        <f t="shared" si="1"/>
        <v>0</v>
      </c>
      <c r="AF14" s="14">
        <f t="shared" si="1"/>
        <v>0</v>
      </c>
      <c r="AG14" s="15">
        <f t="shared" si="1"/>
        <v>0</v>
      </c>
      <c r="AH14" s="13">
        <f t="shared" si="1"/>
        <v>0</v>
      </c>
      <c r="AI14" s="13">
        <f t="shared" si="1"/>
        <v>0</v>
      </c>
      <c r="AJ14" s="13">
        <f t="shared" si="1"/>
        <v>0</v>
      </c>
      <c r="AK14" s="14">
        <f t="shared" si="1"/>
        <v>0</v>
      </c>
      <c r="AL14" s="15">
        <f t="shared" si="1"/>
        <v>0</v>
      </c>
      <c r="AM14" s="13">
        <f t="shared" si="1"/>
        <v>0</v>
      </c>
      <c r="AN14" s="13">
        <f t="shared" si="1"/>
        <v>0</v>
      </c>
      <c r="AO14" s="13">
        <f t="shared" si="1"/>
        <v>0</v>
      </c>
      <c r="AP14" s="14">
        <f t="shared" si="1"/>
        <v>0</v>
      </c>
      <c r="AQ14" s="15">
        <f t="shared" si="1"/>
        <v>0</v>
      </c>
      <c r="AR14" s="13">
        <f t="shared" si="1"/>
        <v>0</v>
      </c>
      <c r="AS14" s="13">
        <f t="shared" si="1"/>
        <v>0</v>
      </c>
      <c r="AT14" s="13">
        <f t="shared" si="1"/>
        <v>0</v>
      </c>
      <c r="AU14" s="14">
        <f t="shared" si="1"/>
        <v>0</v>
      </c>
      <c r="AV14" s="15">
        <f t="shared" si="1"/>
        <v>21.200190071000002</v>
      </c>
      <c r="AW14" s="13">
        <f t="shared" si="1"/>
        <v>43.538021612999998</v>
      </c>
      <c r="AX14" s="13">
        <f t="shared" si="1"/>
        <v>0</v>
      </c>
      <c r="AY14" s="13">
        <f t="shared" si="1"/>
        <v>0</v>
      </c>
      <c r="AZ14" s="17">
        <f t="shared" si="1"/>
        <v>121.12421134500001</v>
      </c>
      <c r="BA14" s="15">
        <f t="shared" si="1"/>
        <v>0</v>
      </c>
      <c r="BB14" s="13">
        <f t="shared" si="1"/>
        <v>0</v>
      </c>
      <c r="BC14" s="13">
        <f t="shared" si="1"/>
        <v>0</v>
      </c>
      <c r="BD14" s="13">
        <f t="shared" si="1"/>
        <v>0</v>
      </c>
      <c r="BE14" s="14">
        <f t="shared" si="1"/>
        <v>0</v>
      </c>
      <c r="BF14" s="15">
        <f t="shared" si="1"/>
        <v>3.3858292589999999</v>
      </c>
      <c r="BG14" s="13">
        <f t="shared" si="1"/>
        <v>3.6918337069999998</v>
      </c>
      <c r="BH14" s="13">
        <f t="shared" si="1"/>
        <v>0</v>
      </c>
      <c r="BI14" s="13">
        <f t="shared" si="1"/>
        <v>0</v>
      </c>
      <c r="BJ14" s="14">
        <f>SUM(BJ13)</f>
        <v>9.8774684760000007</v>
      </c>
      <c r="BK14" s="16">
        <f>SUM(BK13)</f>
        <v>262.00501046099998</v>
      </c>
    </row>
    <row r="15" spans="1:63" ht="13" x14ac:dyDescent="0.3">
      <c r="A15" s="10" t="s">
        <v>22</v>
      </c>
      <c r="B15" s="43" t="s">
        <v>23</v>
      </c>
      <c r="C15" s="82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4"/>
    </row>
    <row r="16" spans="1:63" ht="13" x14ac:dyDescent="0.3">
      <c r="A16" s="10"/>
      <c r="B16" s="44" t="s">
        <v>20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2">
        <f>SUM(C16:BJ16)</f>
        <v>0</v>
      </c>
    </row>
    <row r="17" spans="1:63" ht="14.5" x14ac:dyDescent="0.35">
      <c r="A17" s="10"/>
      <c r="B17" s="46" t="s">
        <v>24</v>
      </c>
      <c r="C17" s="15">
        <f>SUM(C16:C16)</f>
        <v>0</v>
      </c>
      <c r="D17" s="15">
        <f t="shared" ref="D17:BI17" si="2">SUM(D16:D16)</f>
        <v>0</v>
      </c>
      <c r="E17" s="15">
        <f t="shared" si="2"/>
        <v>0</v>
      </c>
      <c r="F17" s="15">
        <f t="shared" si="2"/>
        <v>0</v>
      </c>
      <c r="G17" s="15">
        <f t="shared" si="2"/>
        <v>0</v>
      </c>
      <c r="H17" s="15">
        <f t="shared" si="2"/>
        <v>0</v>
      </c>
      <c r="I17" s="15">
        <f t="shared" si="2"/>
        <v>0</v>
      </c>
      <c r="J17" s="15">
        <f t="shared" si="2"/>
        <v>0</v>
      </c>
      <c r="K17" s="15">
        <f t="shared" si="2"/>
        <v>0</v>
      </c>
      <c r="L17" s="15">
        <f t="shared" si="2"/>
        <v>0</v>
      </c>
      <c r="M17" s="15">
        <f t="shared" si="2"/>
        <v>0</v>
      </c>
      <c r="N17" s="15">
        <f t="shared" si="2"/>
        <v>0</v>
      </c>
      <c r="O17" s="15">
        <f t="shared" si="2"/>
        <v>0</v>
      </c>
      <c r="P17" s="15">
        <f t="shared" si="2"/>
        <v>0</v>
      </c>
      <c r="Q17" s="15">
        <f t="shared" si="2"/>
        <v>0</v>
      </c>
      <c r="R17" s="15">
        <f t="shared" si="2"/>
        <v>0</v>
      </c>
      <c r="S17" s="15">
        <f t="shared" si="2"/>
        <v>0</v>
      </c>
      <c r="T17" s="15">
        <f t="shared" si="2"/>
        <v>0</v>
      </c>
      <c r="U17" s="15">
        <f t="shared" si="2"/>
        <v>0</v>
      </c>
      <c r="V17" s="15">
        <f t="shared" si="2"/>
        <v>0</v>
      </c>
      <c r="W17" s="15">
        <f t="shared" si="2"/>
        <v>0</v>
      </c>
      <c r="X17" s="15">
        <f t="shared" si="2"/>
        <v>0</v>
      </c>
      <c r="Y17" s="15">
        <f t="shared" si="2"/>
        <v>0</v>
      </c>
      <c r="Z17" s="15">
        <f t="shared" si="2"/>
        <v>0</v>
      </c>
      <c r="AA17" s="15">
        <f t="shared" si="2"/>
        <v>0</v>
      </c>
      <c r="AB17" s="15">
        <f t="shared" si="2"/>
        <v>0</v>
      </c>
      <c r="AC17" s="15">
        <f t="shared" si="2"/>
        <v>0</v>
      </c>
      <c r="AD17" s="15">
        <f t="shared" si="2"/>
        <v>0</v>
      </c>
      <c r="AE17" s="15">
        <f t="shared" si="2"/>
        <v>0</v>
      </c>
      <c r="AF17" s="15">
        <f t="shared" si="2"/>
        <v>0</v>
      </c>
      <c r="AG17" s="15">
        <f t="shared" si="2"/>
        <v>0</v>
      </c>
      <c r="AH17" s="15">
        <f t="shared" si="2"/>
        <v>0</v>
      </c>
      <c r="AI17" s="15">
        <f t="shared" si="2"/>
        <v>0</v>
      </c>
      <c r="AJ17" s="15">
        <f t="shared" si="2"/>
        <v>0</v>
      </c>
      <c r="AK17" s="15">
        <f t="shared" si="2"/>
        <v>0</v>
      </c>
      <c r="AL17" s="15">
        <f t="shared" si="2"/>
        <v>0</v>
      </c>
      <c r="AM17" s="15">
        <f t="shared" si="2"/>
        <v>0</v>
      </c>
      <c r="AN17" s="15">
        <f t="shared" si="2"/>
        <v>0</v>
      </c>
      <c r="AO17" s="15">
        <f t="shared" si="2"/>
        <v>0</v>
      </c>
      <c r="AP17" s="15">
        <f t="shared" si="2"/>
        <v>0</v>
      </c>
      <c r="AQ17" s="15">
        <f t="shared" si="2"/>
        <v>0</v>
      </c>
      <c r="AR17" s="15">
        <f t="shared" si="2"/>
        <v>0</v>
      </c>
      <c r="AS17" s="15">
        <f t="shared" si="2"/>
        <v>0</v>
      </c>
      <c r="AT17" s="15">
        <f t="shared" si="2"/>
        <v>0</v>
      </c>
      <c r="AU17" s="15">
        <f t="shared" si="2"/>
        <v>0</v>
      </c>
      <c r="AV17" s="15">
        <f t="shared" si="2"/>
        <v>0</v>
      </c>
      <c r="AW17" s="15">
        <f t="shared" si="2"/>
        <v>0</v>
      </c>
      <c r="AX17" s="15">
        <f t="shared" si="2"/>
        <v>0</v>
      </c>
      <c r="AY17" s="15">
        <f t="shared" si="2"/>
        <v>0</v>
      </c>
      <c r="AZ17" s="15">
        <f t="shared" si="2"/>
        <v>0</v>
      </c>
      <c r="BA17" s="15">
        <f t="shared" si="2"/>
        <v>0</v>
      </c>
      <c r="BB17" s="15">
        <f t="shared" si="2"/>
        <v>0</v>
      </c>
      <c r="BC17" s="15">
        <f t="shared" si="2"/>
        <v>0</v>
      </c>
      <c r="BD17" s="15">
        <f t="shared" si="2"/>
        <v>0</v>
      </c>
      <c r="BE17" s="15">
        <f t="shared" si="2"/>
        <v>0</v>
      </c>
      <c r="BF17" s="15">
        <f t="shared" si="2"/>
        <v>0</v>
      </c>
      <c r="BG17" s="15">
        <f t="shared" si="2"/>
        <v>0</v>
      </c>
      <c r="BH17" s="15">
        <f t="shared" si="2"/>
        <v>0</v>
      </c>
      <c r="BI17" s="15">
        <f t="shared" si="2"/>
        <v>0</v>
      </c>
      <c r="BJ17" s="15">
        <f>SUM(BJ16:BJ16)</f>
        <v>0</v>
      </c>
      <c r="BK17" s="18">
        <f>SUM(BK16:BK16)</f>
        <v>0</v>
      </c>
    </row>
    <row r="18" spans="1:63" s="4" customFormat="1" ht="13" x14ac:dyDescent="0.3">
      <c r="A18" s="19" t="s">
        <v>25</v>
      </c>
      <c r="B18" s="47" t="s">
        <v>26</v>
      </c>
      <c r="C18" s="79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1"/>
    </row>
    <row r="19" spans="1:63" s="4" customFormat="1" ht="13" x14ac:dyDescent="0.3">
      <c r="A19" s="19"/>
      <c r="B19" s="44" t="s">
        <v>20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2">
        <f>SUM(C19:BJ19)</f>
        <v>0</v>
      </c>
    </row>
    <row r="20" spans="1:63" s="4" customFormat="1" ht="13" x14ac:dyDescent="0.3">
      <c r="A20" s="19"/>
      <c r="B20" s="44" t="s">
        <v>27</v>
      </c>
      <c r="C20" s="20">
        <f>SUM(C19)</f>
        <v>0</v>
      </c>
      <c r="D20" s="20">
        <f t="shared" ref="D20:BI20" si="3">SUM(D19)</f>
        <v>0</v>
      </c>
      <c r="E20" s="20">
        <f t="shared" si="3"/>
        <v>0</v>
      </c>
      <c r="F20" s="20">
        <f t="shared" si="3"/>
        <v>0</v>
      </c>
      <c r="G20" s="20">
        <f t="shared" si="3"/>
        <v>0</v>
      </c>
      <c r="H20" s="20">
        <f t="shared" si="3"/>
        <v>0</v>
      </c>
      <c r="I20" s="20">
        <f t="shared" si="3"/>
        <v>0</v>
      </c>
      <c r="J20" s="20">
        <f t="shared" si="3"/>
        <v>0</v>
      </c>
      <c r="K20" s="20">
        <f t="shared" si="3"/>
        <v>0</v>
      </c>
      <c r="L20" s="20">
        <f t="shared" si="3"/>
        <v>0</v>
      </c>
      <c r="M20" s="20">
        <f t="shared" si="3"/>
        <v>0</v>
      </c>
      <c r="N20" s="20">
        <f t="shared" si="3"/>
        <v>0</v>
      </c>
      <c r="O20" s="20">
        <f t="shared" si="3"/>
        <v>0</v>
      </c>
      <c r="P20" s="20">
        <f t="shared" si="3"/>
        <v>0</v>
      </c>
      <c r="Q20" s="20">
        <f t="shared" si="3"/>
        <v>0</v>
      </c>
      <c r="R20" s="20">
        <f t="shared" si="3"/>
        <v>0</v>
      </c>
      <c r="S20" s="20">
        <f t="shared" si="3"/>
        <v>0</v>
      </c>
      <c r="T20" s="20">
        <f t="shared" si="3"/>
        <v>0</v>
      </c>
      <c r="U20" s="20">
        <f t="shared" si="3"/>
        <v>0</v>
      </c>
      <c r="V20" s="20">
        <f t="shared" si="3"/>
        <v>0</v>
      </c>
      <c r="W20" s="20">
        <f t="shared" si="3"/>
        <v>0</v>
      </c>
      <c r="X20" s="20">
        <f t="shared" si="3"/>
        <v>0</v>
      </c>
      <c r="Y20" s="20">
        <f t="shared" si="3"/>
        <v>0</v>
      </c>
      <c r="Z20" s="20">
        <f t="shared" si="3"/>
        <v>0</v>
      </c>
      <c r="AA20" s="20">
        <f t="shared" si="3"/>
        <v>0</v>
      </c>
      <c r="AB20" s="20">
        <f t="shared" si="3"/>
        <v>0</v>
      </c>
      <c r="AC20" s="20">
        <f t="shared" si="3"/>
        <v>0</v>
      </c>
      <c r="AD20" s="20">
        <f t="shared" si="3"/>
        <v>0</v>
      </c>
      <c r="AE20" s="20">
        <f t="shared" si="3"/>
        <v>0</v>
      </c>
      <c r="AF20" s="20">
        <f t="shared" si="3"/>
        <v>0</v>
      </c>
      <c r="AG20" s="20">
        <f t="shared" si="3"/>
        <v>0</v>
      </c>
      <c r="AH20" s="20">
        <f t="shared" si="3"/>
        <v>0</v>
      </c>
      <c r="AI20" s="20">
        <f t="shared" si="3"/>
        <v>0</v>
      </c>
      <c r="AJ20" s="20">
        <f t="shared" si="3"/>
        <v>0</v>
      </c>
      <c r="AK20" s="20">
        <f t="shared" si="3"/>
        <v>0</v>
      </c>
      <c r="AL20" s="20">
        <f t="shared" si="3"/>
        <v>0</v>
      </c>
      <c r="AM20" s="20">
        <f t="shared" si="3"/>
        <v>0</v>
      </c>
      <c r="AN20" s="20">
        <f t="shared" si="3"/>
        <v>0</v>
      </c>
      <c r="AO20" s="20">
        <f t="shared" si="3"/>
        <v>0</v>
      </c>
      <c r="AP20" s="20">
        <f t="shared" si="3"/>
        <v>0</v>
      </c>
      <c r="AQ20" s="20">
        <f t="shared" si="3"/>
        <v>0</v>
      </c>
      <c r="AR20" s="20">
        <f t="shared" si="3"/>
        <v>0</v>
      </c>
      <c r="AS20" s="20">
        <f t="shared" si="3"/>
        <v>0</v>
      </c>
      <c r="AT20" s="20">
        <f t="shared" si="3"/>
        <v>0</v>
      </c>
      <c r="AU20" s="20">
        <f t="shared" si="3"/>
        <v>0</v>
      </c>
      <c r="AV20" s="20">
        <f t="shared" si="3"/>
        <v>0</v>
      </c>
      <c r="AW20" s="20">
        <f t="shared" si="3"/>
        <v>0</v>
      </c>
      <c r="AX20" s="20">
        <f t="shared" si="3"/>
        <v>0</v>
      </c>
      <c r="AY20" s="20">
        <f t="shared" si="3"/>
        <v>0</v>
      </c>
      <c r="AZ20" s="20">
        <f t="shared" si="3"/>
        <v>0</v>
      </c>
      <c r="BA20" s="20">
        <f t="shared" si="3"/>
        <v>0</v>
      </c>
      <c r="BB20" s="20">
        <f t="shared" si="3"/>
        <v>0</v>
      </c>
      <c r="BC20" s="20">
        <f t="shared" si="3"/>
        <v>0</v>
      </c>
      <c r="BD20" s="20">
        <f t="shared" si="3"/>
        <v>0</v>
      </c>
      <c r="BE20" s="20">
        <f t="shared" si="3"/>
        <v>0</v>
      </c>
      <c r="BF20" s="20">
        <f t="shared" si="3"/>
        <v>0</v>
      </c>
      <c r="BG20" s="20">
        <f t="shared" si="3"/>
        <v>0</v>
      </c>
      <c r="BH20" s="20">
        <f t="shared" si="3"/>
        <v>0</v>
      </c>
      <c r="BI20" s="20">
        <f t="shared" si="3"/>
        <v>0</v>
      </c>
      <c r="BJ20" s="20">
        <f>SUM(BJ19)</f>
        <v>0</v>
      </c>
      <c r="BK20" s="21">
        <f>SUM(BK19)</f>
        <v>0</v>
      </c>
    </row>
    <row r="21" spans="1:63" s="4" customFormat="1" ht="13" x14ac:dyDescent="0.3">
      <c r="A21" s="19" t="s">
        <v>28</v>
      </c>
      <c r="B21" s="47" t="s">
        <v>29</v>
      </c>
      <c r="C21" s="79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1"/>
    </row>
    <row r="22" spans="1:63" s="4" customFormat="1" ht="13" x14ac:dyDescent="0.3">
      <c r="A22" s="19"/>
      <c r="B22" s="44" t="s">
        <v>20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2">
        <f>SUM(C22:BJ22)</f>
        <v>0</v>
      </c>
    </row>
    <row r="23" spans="1:63" s="4" customFormat="1" ht="13" x14ac:dyDescent="0.3">
      <c r="A23" s="19"/>
      <c r="B23" s="44" t="s">
        <v>30</v>
      </c>
      <c r="C23" s="20">
        <f>SUM(C22)</f>
        <v>0</v>
      </c>
      <c r="D23" s="20">
        <f t="shared" ref="D23:BI23" si="4">SUM(D22)</f>
        <v>0</v>
      </c>
      <c r="E23" s="20">
        <f t="shared" si="4"/>
        <v>0</v>
      </c>
      <c r="F23" s="20">
        <f t="shared" si="4"/>
        <v>0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0</v>
      </c>
      <c r="K23" s="20">
        <f t="shared" si="4"/>
        <v>0</v>
      </c>
      <c r="L23" s="20">
        <f t="shared" si="4"/>
        <v>0</v>
      </c>
      <c r="M23" s="20">
        <f t="shared" si="4"/>
        <v>0</v>
      </c>
      <c r="N23" s="20">
        <f t="shared" si="4"/>
        <v>0</v>
      </c>
      <c r="O23" s="20">
        <f t="shared" si="4"/>
        <v>0</v>
      </c>
      <c r="P23" s="20">
        <f t="shared" si="4"/>
        <v>0</v>
      </c>
      <c r="Q23" s="20">
        <f t="shared" si="4"/>
        <v>0</v>
      </c>
      <c r="R23" s="20">
        <f t="shared" si="4"/>
        <v>0</v>
      </c>
      <c r="S23" s="20">
        <f t="shared" si="4"/>
        <v>0</v>
      </c>
      <c r="T23" s="20">
        <f t="shared" si="4"/>
        <v>0</v>
      </c>
      <c r="U23" s="20">
        <f t="shared" si="4"/>
        <v>0</v>
      </c>
      <c r="V23" s="20">
        <f t="shared" si="4"/>
        <v>0</v>
      </c>
      <c r="W23" s="20">
        <f t="shared" si="4"/>
        <v>0</v>
      </c>
      <c r="X23" s="20">
        <f t="shared" si="4"/>
        <v>0</v>
      </c>
      <c r="Y23" s="20">
        <f t="shared" si="4"/>
        <v>0</v>
      </c>
      <c r="Z23" s="20">
        <f t="shared" si="4"/>
        <v>0</v>
      </c>
      <c r="AA23" s="20">
        <f t="shared" si="4"/>
        <v>0</v>
      </c>
      <c r="AB23" s="20">
        <f t="shared" si="4"/>
        <v>0</v>
      </c>
      <c r="AC23" s="20">
        <f t="shared" si="4"/>
        <v>0</v>
      </c>
      <c r="AD23" s="20">
        <f t="shared" si="4"/>
        <v>0</v>
      </c>
      <c r="AE23" s="20">
        <f t="shared" si="4"/>
        <v>0</v>
      </c>
      <c r="AF23" s="20">
        <f t="shared" si="4"/>
        <v>0</v>
      </c>
      <c r="AG23" s="20">
        <f t="shared" si="4"/>
        <v>0</v>
      </c>
      <c r="AH23" s="20">
        <f t="shared" si="4"/>
        <v>0</v>
      </c>
      <c r="AI23" s="20">
        <f t="shared" si="4"/>
        <v>0</v>
      </c>
      <c r="AJ23" s="20">
        <f t="shared" si="4"/>
        <v>0</v>
      </c>
      <c r="AK23" s="20">
        <f t="shared" si="4"/>
        <v>0</v>
      </c>
      <c r="AL23" s="20">
        <f t="shared" si="4"/>
        <v>0</v>
      </c>
      <c r="AM23" s="20">
        <f t="shared" si="4"/>
        <v>0</v>
      </c>
      <c r="AN23" s="20">
        <f t="shared" si="4"/>
        <v>0</v>
      </c>
      <c r="AO23" s="20">
        <f t="shared" si="4"/>
        <v>0</v>
      </c>
      <c r="AP23" s="20">
        <f t="shared" si="4"/>
        <v>0</v>
      </c>
      <c r="AQ23" s="20">
        <f t="shared" si="4"/>
        <v>0</v>
      </c>
      <c r="AR23" s="20">
        <f t="shared" si="4"/>
        <v>0</v>
      </c>
      <c r="AS23" s="20">
        <f t="shared" si="4"/>
        <v>0</v>
      </c>
      <c r="AT23" s="20">
        <f t="shared" si="4"/>
        <v>0</v>
      </c>
      <c r="AU23" s="20">
        <f t="shared" si="4"/>
        <v>0</v>
      </c>
      <c r="AV23" s="20">
        <f t="shared" si="4"/>
        <v>0</v>
      </c>
      <c r="AW23" s="20">
        <f t="shared" si="4"/>
        <v>0</v>
      </c>
      <c r="AX23" s="20">
        <f t="shared" si="4"/>
        <v>0</v>
      </c>
      <c r="AY23" s="20">
        <f t="shared" si="4"/>
        <v>0</v>
      </c>
      <c r="AZ23" s="20">
        <f t="shared" si="4"/>
        <v>0</v>
      </c>
      <c r="BA23" s="20">
        <f t="shared" si="4"/>
        <v>0</v>
      </c>
      <c r="BB23" s="20">
        <f t="shared" si="4"/>
        <v>0</v>
      </c>
      <c r="BC23" s="20">
        <f t="shared" si="4"/>
        <v>0</v>
      </c>
      <c r="BD23" s="20">
        <f t="shared" si="4"/>
        <v>0</v>
      </c>
      <c r="BE23" s="20">
        <f t="shared" si="4"/>
        <v>0</v>
      </c>
      <c r="BF23" s="20">
        <f t="shared" si="4"/>
        <v>0</v>
      </c>
      <c r="BG23" s="20">
        <f t="shared" si="4"/>
        <v>0</v>
      </c>
      <c r="BH23" s="20">
        <f t="shared" si="4"/>
        <v>0</v>
      </c>
      <c r="BI23" s="20">
        <f t="shared" si="4"/>
        <v>0</v>
      </c>
      <c r="BJ23" s="20">
        <f>SUM(BJ22)</f>
        <v>0</v>
      </c>
      <c r="BK23" s="20">
        <f>SUM(BK22)</f>
        <v>0</v>
      </c>
    </row>
    <row r="24" spans="1:63" ht="13" x14ac:dyDescent="0.3">
      <c r="A24" s="10" t="s">
        <v>31</v>
      </c>
      <c r="B24" s="43" t="s">
        <v>32</v>
      </c>
      <c r="C24" s="76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8"/>
    </row>
    <row r="25" spans="1:63" ht="13" x14ac:dyDescent="0.3">
      <c r="A25" s="10"/>
      <c r="B25" s="48" t="s">
        <v>33</v>
      </c>
      <c r="C25" s="11">
        <v>0</v>
      </c>
      <c r="D25" s="11">
        <v>2.1984981609999998</v>
      </c>
      <c r="E25" s="11">
        <v>0</v>
      </c>
      <c r="F25" s="11">
        <v>0</v>
      </c>
      <c r="G25" s="11">
        <v>0</v>
      </c>
      <c r="H25" s="11">
        <v>3.6930107379999999</v>
      </c>
      <c r="I25" s="11">
        <v>15.474869042</v>
      </c>
      <c r="J25" s="11">
        <v>0</v>
      </c>
      <c r="K25" s="11">
        <v>0</v>
      </c>
      <c r="L25" s="11">
        <v>8.9552529100000005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0.92017291800000001</v>
      </c>
      <c r="S25" s="11">
        <v>2.0006620999999999E-2</v>
      </c>
      <c r="T25" s="11">
        <v>0</v>
      </c>
      <c r="U25" s="11">
        <v>0</v>
      </c>
      <c r="V25" s="11">
        <v>0.63326124699999997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3.1100086400000002</v>
      </c>
      <c r="AC25" s="11">
        <v>1.902248159</v>
      </c>
      <c r="AD25" s="11">
        <v>0</v>
      </c>
      <c r="AE25" s="11">
        <v>0</v>
      </c>
      <c r="AF25" s="11">
        <v>11.922955536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0.18314482600000001</v>
      </c>
      <c r="AM25" s="11">
        <v>0</v>
      </c>
      <c r="AN25" s="11">
        <v>0</v>
      </c>
      <c r="AO25" s="11">
        <v>0</v>
      </c>
      <c r="AP25" s="11">
        <v>0.187353453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19.748400072999999</v>
      </c>
      <c r="AW25" s="11">
        <v>17.051143046</v>
      </c>
      <c r="AX25" s="11">
        <v>0</v>
      </c>
      <c r="AY25" s="11">
        <v>0</v>
      </c>
      <c r="AZ25" s="11">
        <v>55.083459411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3.7533062840000002</v>
      </c>
      <c r="BG25" s="11">
        <v>1.8150420780000001</v>
      </c>
      <c r="BH25" s="11">
        <v>0</v>
      </c>
      <c r="BI25" s="11">
        <v>0</v>
      </c>
      <c r="BJ25" s="11">
        <v>4.0874448189999999</v>
      </c>
      <c r="BK25" s="12">
        <f t="shared" ref="BK25:BK36" si="5">SUM(C25:BJ25)</f>
        <v>150.73957796200003</v>
      </c>
    </row>
    <row r="26" spans="1:63" ht="13" x14ac:dyDescent="0.3">
      <c r="A26" s="10"/>
      <c r="B26" s="48" t="s">
        <v>34</v>
      </c>
      <c r="C26" s="11">
        <v>0</v>
      </c>
      <c r="D26" s="11">
        <v>0.92767740499999995</v>
      </c>
      <c r="E26" s="11">
        <v>0</v>
      </c>
      <c r="F26" s="11">
        <v>0</v>
      </c>
      <c r="G26" s="11">
        <v>0</v>
      </c>
      <c r="H26" s="11">
        <v>0.36632695199999998</v>
      </c>
      <c r="I26" s="11">
        <v>15.762459445999999</v>
      </c>
      <c r="J26" s="11">
        <v>0</v>
      </c>
      <c r="K26" s="11">
        <v>0</v>
      </c>
      <c r="L26" s="11">
        <v>0.32800028799999997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0.22805118099999999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5.0013770710000003</v>
      </c>
      <c r="AC26" s="11">
        <v>4.8861987000000003E-2</v>
      </c>
      <c r="AD26" s="11">
        <v>0</v>
      </c>
      <c r="AE26" s="11">
        <v>0</v>
      </c>
      <c r="AF26" s="11">
        <v>3.784279556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0.34440783200000002</v>
      </c>
      <c r="AM26" s="11">
        <v>0</v>
      </c>
      <c r="AN26" s="11">
        <v>0</v>
      </c>
      <c r="AO26" s="11">
        <v>0</v>
      </c>
      <c r="AP26" s="11">
        <v>2.2533439999999998E-2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2.8536584980000002</v>
      </c>
      <c r="AW26" s="11">
        <v>12.183837016</v>
      </c>
      <c r="AX26" s="11">
        <v>0</v>
      </c>
      <c r="AY26" s="11">
        <v>0</v>
      </c>
      <c r="AZ26" s="11">
        <v>3.6710799230000002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2.499647156</v>
      </c>
      <c r="BG26" s="11">
        <v>0.31767564799999998</v>
      </c>
      <c r="BH26" s="11">
        <v>0</v>
      </c>
      <c r="BI26" s="11">
        <v>0</v>
      </c>
      <c r="BJ26" s="11">
        <v>1.1917356219999999</v>
      </c>
      <c r="BK26" s="12">
        <f t="shared" si="5"/>
        <v>49.531609021000008</v>
      </c>
    </row>
    <row r="27" spans="1:63" ht="13" x14ac:dyDescent="0.3">
      <c r="A27" s="10"/>
      <c r="B27" s="48" t="s">
        <v>35</v>
      </c>
      <c r="C27" s="11">
        <v>0</v>
      </c>
      <c r="D27" s="11">
        <v>1.0635391940000001</v>
      </c>
      <c r="E27" s="11">
        <v>0</v>
      </c>
      <c r="F27" s="11">
        <v>0</v>
      </c>
      <c r="G27" s="11">
        <v>0</v>
      </c>
      <c r="H27" s="11">
        <v>5.4094860599999999</v>
      </c>
      <c r="I27" s="11">
        <v>125.290830219</v>
      </c>
      <c r="J27" s="11">
        <v>0</v>
      </c>
      <c r="K27" s="11">
        <v>0</v>
      </c>
      <c r="L27" s="11">
        <v>92.422709779000002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1.5960116609999999</v>
      </c>
      <c r="S27" s="11">
        <v>39.649084811999998</v>
      </c>
      <c r="T27" s="11">
        <v>0</v>
      </c>
      <c r="U27" s="11">
        <v>0</v>
      </c>
      <c r="V27" s="11">
        <v>19.078759846000001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4.8452252000000001E-2</v>
      </c>
      <c r="AC27" s="11">
        <v>0</v>
      </c>
      <c r="AD27" s="11">
        <v>0</v>
      </c>
      <c r="AE27" s="11">
        <v>0</v>
      </c>
      <c r="AF27" s="11">
        <v>0.79290520499999995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4.8595590000000003E-3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16.475576333999999</v>
      </c>
      <c r="AW27" s="11">
        <v>171.85703103500001</v>
      </c>
      <c r="AX27" s="11">
        <v>0</v>
      </c>
      <c r="AY27" s="11">
        <v>0</v>
      </c>
      <c r="AZ27" s="11">
        <v>258.57182955600001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3.9029697730000001</v>
      </c>
      <c r="BG27" s="11">
        <v>2.0748281799999999</v>
      </c>
      <c r="BH27" s="11">
        <v>1.482008674</v>
      </c>
      <c r="BI27" s="11">
        <v>0</v>
      </c>
      <c r="BJ27" s="11">
        <v>5.2123701090000001</v>
      </c>
      <c r="BK27" s="12">
        <f t="shared" si="5"/>
        <v>744.93325224800003</v>
      </c>
    </row>
    <row r="28" spans="1:63" ht="13" x14ac:dyDescent="0.3">
      <c r="A28" s="10"/>
      <c r="B28" s="48" t="s">
        <v>36</v>
      </c>
      <c r="C28" s="11">
        <v>0</v>
      </c>
      <c r="D28" s="11">
        <v>2.5969749480000002</v>
      </c>
      <c r="E28" s="11">
        <v>0</v>
      </c>
      <c r="F28" s="11">
        <v>0</v>
      </c>
      <c r="G28" s="11">
        <v>0</v>
      </c>
      <c r="H28" s="11">
        <v>3.3787297980000002</v>
      </c>
      <c r="I28" s="11">
        <v>13.924435461</v>
      </c>
      <c r="J28" s="11">
        <v>0</v>
      </c>
      <c r="K28" s="11">
        <v>0</v>
      </c>
      <c r="L28" s="11">
        <v>9.8951588929999996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0.93529050400000002</v>
      </c>
      <c r="S28" s="11">
        <v>0</v>
      </c>
      <c r="T28" s="11">
        <v>0</v>
      </c>
      <c r="U28" s="11">
        <v>0</v>
      </c>
      <c r="V28" s="11">
        <v>0.64612302499999996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1.3873092469999999</v>
      </c>
      <c r="AC28" s="11">
        <v>0.14275400399999999</v>
      </c>
      <c r="AD28" s="11">
        <v>0</v>
      </c>
      <c r="AE28" s="11">
        <v>0</v>
      </c>
      <c r="AF28" s="11">
        <v>67.969939245999996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3.3941829E-2</v>
      </c>
      <c r="AM28" s="11">
        <v>0</v>
      </c>
      <c r="AN28" s="11">
        <v>0</v>
      </c>
      <c r="AO28" s="11">
        <v>0</v>
      </c>
      <c r="AP28" s="11">
        <v>2.9137645889999999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6.5804057179999997</v>
      </c>
      <c r="AW28" s="11">
        <v>10.231004442</v>
      </c>
      <c r="AX28" s="11">
        <v>0</v>
      </c>
      <c r="AY28" s="11">
        <v>0</v>
      </c>
      <c r="AZ28" s="11">
        <v>35.390443613000002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0.975287126</v>
      </c>
      <c r="BG28" s="11">
        <v>6.8766195000000002E-2</v>
      </c>
      <c r="BH28" s="11">
        <v>0</v>
      </c>
      <c r="BI28" s="11">
        <v>0</v>
      </c>
      <c r="BJ28" s="11">
        <v>1.309693655</v>
      </c>
      <c r="BK28" s="12">
        <f t="shared" si="5"/>
        <v>158.380022293</v>
      </c>
    </row>
    <row r="29" spans="1:63" ht="13" x14ac:dyDescent="0.3">
      <c r="A29" s="10"/>
      <c r="B29" s="48" t="s">
        <v>37</v>
      </c>
      <c r="C29" s="11">
        <v>0</v>
      </c>
      <c r="D29" s="11">
        <v>0.94768551400000001</v>
      </c>
      <c r="E29" s="11">
        <v>0</v>
      </c>
      <c r="F29" s="11">
        <v>0</v>
      </c>
      <c r="G29" s="11">
        <v>0</v>
      </c>
      <c r="H29" s="11">
        <v>1.452947642</v>
      </c>
      <c r="I29" s="11">
        <v>54.641725303000001</v>
      </c>
      <c r="J29" s="11">
        <v>0</v>
      </c>
      <c r="K29" s="11">
        <v>0</v>
      </c>
      <c r="L29" s="11">
        <v>32.357099253999998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0.353479777</v>
      </c>
      <c r="S29" s="11">
        <v>9.8869705240000005</v>
      </c>
      <c r="T29" s="11">
        <v>0</v>
      </c>
      <c r="U29" s="11">
        <v>0</v>
      </c>
      <c r="V29" s="11">
        <v>6.9309977189999996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8.3617165900000003</v>
      </c>
      <c r="AW29" s="11">
        <v>155.42858814499999</v>
      </c>
      <c r="AX29" s="11">
        <v>0</v>
      </c>
      <c r="AY29" s="11">
        <v>0</v>
      </c>
      <c r="AZ29" s="11">
        <v>247.19888746000001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2.1377899849999999</v>
      </c>
      <c r="BG29" s="11">
        <v>44.255543125999999</v>
      </c>
      <c r="BH29" s="11">
        <v>6.6737984E-2</v>
      </c>
      <c r="BI29" s="11">
        <v>0</v>
      </c>
      <c r="BJ29" s="11">
        <v>19.541952327000001</v>
      </c>
      <c r="BK29" s="12">
        <f t="shared" si="5"/>
        <v>583.5621213500001</v>
      </c>
    </row>
    <row r="30" spans="1:63" ht="13" x14ac:dyDescent="0.3">
      <c r="A30" s="10"/>
      <c r="B30" s="49" t="s">
        <v>38</v>
      </c>
      <c r="C30" s="11">
        <v>0</v>
      </c>
      <c r="D30" s="11">
        <v>0.59820573399999999</v>
      </c>
      <c r="E30" s="11">
        <v>0</v>
      </c>
      <c r="F30" s="11">
        <v>0</v>
      </c>
      <c r="G30" s="11">
        <v>0</v>
      </c>
      <c r="H30" s="11">
        <v>1.116665936</v>
      </c>
      <c r="I30" s="11">
        <v>875.21973064999997</v>
      </c>
      <c r="J30" s="11">
        <v>0</v>
      </c>
      <c r="K30" s="11">
        <v>0</v>
      </c>
      <c r="L30" s="11">
        <v>145.786255622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0.17600152599999999</v>
      </c>
      <c r="S30" s="11">
        <v>0</v>
      </c>
      <c r="T30" s="11">
        <v>0</v>
      </c>
      <c r="U30" s="11">
        <v>0</v>
      </c>
      <c r="V30" s="11">
        <v>3.8921543449999998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2.6095613200000001</v>
      </c>
      <c r="AC30" s="11">
        <v>32.736834289999997</v>
      </c>
      <c r="AD30" s="11">
        <v>0</v>
      </c>
      <c r="AE30" s="11">
        <v>0</v>
      </c>
      <c r="AF30" s="11">
        <v>649.37994110800003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0.30785458900000001</v>
      </c>
      <c r="AM30" s="11">
        <v>0.29742367800000002</v>
      </c>
      <c r="AN30" s="11">
        <v>0</v>
      </c>
      <c r="AO30" s="11">
        <v>0</v>
      </c>
      <c r="AP30" s="11">
        <v>22.349312884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1.023707833</v>
      </c>
      <c r="AW30" s="11">
        <v>51.166938627999997</v>
      </c>
      <c r="AX30" s="11">
        <v>0</v>
      </c>
      <c r="AY30" s="11">
        <v>0</v>
      </c>
      <c r="AZ30" s="11">
        <v>90.879009827000004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0.437610096</v>
      </c>
      <c r="BG30" s="11">
        <v>4.6226520769999997</v>
      </c>
      <c r="BH30" s="11">
        <v>0</v>
      </c>
      <c r="BI30" s="11">
        <v>0</v>
      </c>
      <c r="BJ30" s="11">
        <v>3.1210636310000002</v>
      </c>
      <c r="BK30" s="12">
        <f t="shared" si="5"/>
        <v>1885.7209237740003</v>
      </c>
    </row>
    <row r="31" spans="1:63" ht="13" x14ac:dyDescent="0.3">
      <c r="A31" s="10"/>
      <c r="B31" s="49" t="s">
        <v>39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0.45845174100000002</v>
      </c>
      <c r="I31" s="11">
        <v>4.7529271919999996</v>
      </c>
      <c r="J31" s="11">
        <v>0</v>
      </c>
      <c r="K31" s="11">
        <v>0</v>
      </c>
      <c r="L31" s="11">
        <v>4.0019490700000002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0.14494892700000001</v>
      </c>
      <c r="S31" s="11">
        <v>0</v>
      </c>
      <c r="T31" s="11">
        <v>0</v>
      </c>
      <c r="U31" s="11">
        <v>0</v>
      </c>
      <c r="V31" s="11">
        <v>5.7142256000000002E-2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0.67784725199999996</v>
      </c>
      <c r="AC31" s="11">
        <v>10.722994801</v>
      </c>
      <c r="AD31" s="11">
        <v>0</v>
      </c>
      <c r="AE31" s="11">
        <v>0</v>
      </c>
      <c r="AF31" s="11">
        <v>132.20145534700001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7.8006433E-2</v>
      </c>
      <c r="AM31" s="11">
        <v>0</v>
      </c>
      <c r="AN31" s="11">
        <v>0</v>
      </c>
      <c r="AO31" s="11">
        <v>0</v>
      </c>
      <c r="AP31" s="11">
        <v>2.589390002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0.30192738899999999</v>
      </c>
      <c r="AW31" s="11">
        <v>2.3603127740000001</v>
      </c>
      <c r="AX31" s="11">
        <v>0</v>
      </c>
      <c r="AY31" s="11">
        <v>0</v>
      </c>
      <c r="AZ31" s="11">
        <v>34.809510500999998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2.8982735999999999E-2</v>
      </c>
      <c r="BG31" s="11">
        <v>0</v>
      </c>
      <c r="BH31" s="11">
        <v>6.1551319999999998E-3</v>
      </c>
      <c r="BI31" s="11">
        <v>0</v>
      </c>
      <c r="BJ31" s="11">
        <v>1.7167865609999999</v>
      </c>
      <c r="BK31" s="12">
        <f t="shared" si="5"/>
        <v>194.908788114</v>
      </c>
    </row>
    <row r="32" spans="1:63" ht="13" x14ac:dyDescent="0.3">
      <c r="A32" s="10"/>
      <c r="B32" s="49" t="s">
        <v>40</v>
      </c>
      <c r="C32" s="11">
        <v>0</v>
      </c>
      <c r="D32" s="11">
        <v>3.668243645</v>
      </c>
      <c r="E32" s="11">
        <v>0</v>
      </c>
      <c r="F32" s="11">
        <v>0</v>
      </c>
      <c r="G32" s="11">
        <v>0</v>
      </c>
      <c r="H32" s="11">
        <v>4.5873951279999998</v>
      </c>
      <c r="I32" s="11">
        <v>2872.7570178169999</v>
      </c>
      <c r="J32" s="11">
        <v>52.861002175000003</v>
      </c>
      <c r="K32" s="11">
        <v>0</v>
      </c>
      <c r="L32" s="11">
        <v>356.64616652299998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1.207425277</v>
      </c>
      <c r="S32" s="11">
        <v>79.255399138000001</v>
      </c>
      <c r="T32" s="11">
        <v>0.53493896399999996</v>
      </c>
      <c r="U32" s="11">
        <v>0</v>
      </c>
      <c r="V32" s="11">
        <v>40.646249926000003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0.148769028</v>
      </c>
      <c r="AC32" s="11">
        <v>0</v>
      </c>
      <c r="AD32" s="11">
        <v>0</v>
      </c>
      <c r="AE32" s="11">
        <v>0</v>
      </c>
      <c r="AF32" s="11">
        <v>4.0354505349999998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4.3077999999999997E-3</v>
      </c>
      <c r="AM32" s="11">
        <v>0</v>
      </c>
      <c r="AN32" s="11">
        <v>0</v>
      </c>
      <c r="AO32" s="11">
        <v>0</v>
      </c>
      <c r="AP32" s="11">
        <v>0.28759588800000002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4.9996672709999999</v>
      </c>
      <c r="AW32" s="11">
        <v>205.829474293</v>
      </c>
      <c r="AX32" s="11">
        <v>0</v>
      </c>
      <c r="AY32" s="11">
        <v>0</v>
      </c>
      <c r="AZ32" s="11">
        <v>498.72538574800001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1.4350032130000001</v>
      </c>
      <c r="BG32" s="11">
        <v>3.3019440919999998</v>
      </c>
      <c r="BH32" s="11">
        <v>0</v>
      </c>
      <c r="BI32" s="11">
        <v>0</v>
      </c>
      <c r="BJ32" s="11">
        <v>13.462473308</v>
      </c>
      <c r="BK32" s="12">
        <f t="shared" si="5"/>
        <v>4144.393909768999</v>
      </c>
    </row>
    <row r="33" spans="1:63" ht="13" x14ac:dyDescent="0.3">
      <c r="A33" s="10"/>
      <c r="B33" s="48" t="s">
        <v>41</v>
      </c>
      <c r="C33" s="11">
        <v>0</v>
      </c>
      <c r="D33" s="11">
        <v>16.003510532</v>
      </c>
      <c r="E33" s="11">
        <v>0</v>
      </c>
      <c r="F33" s="11">
        <v>0</v>
      </c>
      <c r="G33" s="11">
        <v>0</v>
      </c>
      <c r="H33" s="11">
        <v>5.1134401130000002</v>
      </c>
      <c r="I33" s="11">
        <v>87.504369909000005</v>
      </c>
      <c r="J33" s="11">
        <v>0</v>
      </c>
      <c r="K33" s="11">
        <v>0</v>
      </c>
      <c r="L33" s="11">
        <v>20.846263972999999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1.9404688720000001</v>
      </c>
      <c r="S33" s="11">
        <v>5.6015470000000001E-3</v>
      </c>
      <c r="T33" s="11">
        <v>1.940160978</v>
      </c>
      <c r="U33" s="11">
        <v>0</v>
      </c>
      <c r="V33" s="11">
        <v>2.5238253639999999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0.928653752</v>
      </c>
      <c r="AC33" s="11">
        <v>0.479242691</v>
      </c>
      <c r="AD33" s="11">
        <v>0</v>
      </c>
      <c r="AE33" s="11">
        <v>0</v>
      </c>
      <c r="AF33" s="11">
        <v>73.099938191999996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4.1615534000000003E-2</v>
      </c>
      <c r="AM33" s="11">
        <v>0</v>
      </c>
      <c r="AN33" s="11">
        <v>0</v>
      </c>
      <c r="AO33" s="11">
        <v>0</v>
      </c>
      <c r="AP33" s="11">
        <v>3.5168304130000001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28.848812945999999</v>
      </c>
      <c r="AW33" s="11">
        <v>34.404650953000001</v>
      </c>
      <c r="AX33" s="11">
        <v>0</v>
      </c>
      <c r="AY33" s="11">
        <v>0</v>
      </c>
      <c r="AZ33" s="11">
        <v>179.71226132800001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10.839403616</v>
      </c>
      <c r="BG33" s="11">
        <v>6.6369594310000002</v>
      </c>
      <c r="BH33" s="11">
        <v>5.9150393149999996</v>
      </c>
      <c r="BI33" s="11">
        <v>0</v>
      </c>
      <c r="BJ33" s="11">
        <v>24.371452926</v>
      </c>
      <c r="BK33" s="12">
        <f t="shared" si="5"/>
        <v>504.67250238500003</v>
      </c>
    </row>
    <row r="34" spans="1:63" ht="13" x14ac:dyDescent="0.3">
      <c r="A34" s="10"/>
      <c r="B34" s="48" t="s">
        <v>42</v>
      </c>
      <c r="C34" s="11">
        <v>0</v>
      </c>
      <c r="D34" s="11">
        <v>4.7235444160000002</v>
      </c>
      <c r="E34" s="11">
        <v>0</v>
      </c>
      <c r="F34" s="11">
        <v>0</v>
      </c>
      <c r="G34" s="11">
        <v>0</v>
      </c>
      <c r="H34" s="11">
        <v>22.357534128000001</v>
      </c>
      <c r="I34" s="11">
        <v>2723.3207363189999</v>
      </c>
      <c r="J34" s="11">
        <v>0</v>
      </c>
      <c r="K34" s="11">
        <v>0</v>
      </c>
      <c r="L34" s="11">
        <v>1320.0791595820001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5.1886400750000004</v>
      </c>
      <c r="S34" s="11">
        <v>124.87486899699999</v>
      </c>
      <c r="T34" s="11">
        <v>0</v>
      </c>
      <c r="U34" s="11">
        <v>0</v>
      </c>
      <c r="V34" s="11">
        <v>65.428417451000001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0.76477290399999998</v>
      </c>
      <c r="AC34" s="11">
        <v>9.5780002839999998</v>
      </c>
      <c r="AD34" s="11">
        <v>0</v>
      </c>
      <c r="AE34" s="11">
        <v>0</v>
      </c>
      <c r="AF34" s="11">
        <v>99.357805857000002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4.6889167000000002E-2</v>
      </c>
      <c r="AM34" s="11">
        <v>0</v>
      </c>
      <c r="AN34" s="11">
        <v>0</v>
      </c>
      <c r="AO34" s="11">
        <v>0</v>
      </c>
      <c r="AP34" s="11">
        <v>1.5595109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21.848979203999999</v>
      </c>
      <c r="AW34" s="11">
        <v>452.911061389</v>
      </c>
      <c r="AX34" s="11">
        <v>7.1827136920000001</v>
      </c>
      <c r="AY34" s="11">
        <v>0</v>
      </c>
      <c r="AZ34" s="11">
        <v>862.83632389000002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4.2570553709999999</v>
      </c>
      <c r="BG34" s="11">
        <v>8.5468040260000002</v>
      </c>
      <c r="BH34" s="11">
        <v>0</v>
      </c>
      <c r="BI34" s="11">
        <v>0</v>
      </c>
      <c r="BJ34" s="11">
        <v>18.30774349</v>
      </c>
      <c r="BK34" s="12">
        <f t="shared" si="5"/>
        <v>5753.1705611420002</v>
      </c>
    </row>
    <row r="35" spans="1:63" ht="13" x14ac:dyDescent="0.3">
      <c r="A35" s="10"/>
      <c r="B35" s="48" t="s">
        <v>43</v>
      </c>
      <c r="C35" s="11">
        <v>0</v>
      </c>
      <c r="D35" s="11">
        <v>47.992736471000001</v>
      </c>
      <c r="E35" s="11">
        <v>0</v>
      </c>
      <c r="F35" s="11">
        <v>0</v>
      </c>
      <c r="G35" s="11">
        <v>0</v>
      </c>
      <c r="H35" s="11">
        <v>14.108835989999999</v>
      </c>
      <c r="I35" s="11">
        <v>2767.8827177060002</v>
      </c>
      <c r="J35" s="11">
        <v>30.650763947000002</v>
      </c>
      <c r="K35" s="11">
        <v>0</v>
      </c>
      <c r="L35" s="11">
        <v>403.59375689199999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4.653402689</v>
      </c>
      <c r="S35" s="11">
        <v>39.901441908000002</v>
      </c>
      <c r="T35" s="11">
        <v>0</v>
      </c>
      <c r="U35" s="11">
        <v>0</v>
      </c>
      <c r="V35" s="11">
        <v>16.540837907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1.3021628460000001</v>
      </c>
      <c r="AC35" s="11">
        <v>1.8459625E-2</v>
      </c>
      <c r="AD35" s="11">
        <v>0</v>
      </c>
      <c r="AE35" s="11">
        <v>0</v>
      </c>
      <c r="AF35" s="11">
        <v>19.418334818999998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3.1153077000000001E-2</v>
      </c>
      <c r="AM35" s="11">
        <v>0</v>
      </c>
      <c r="AN35" s="11">
        <v>0</v>
      </c>
      <c r="AO35" s="11">
        <v>0</v>
      </c>
      <c r="AP35" s="11">
        <v>0.32256227500000001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24.405856524000001</v>
      </c>
      <c r="AW35" s="11">
        <v>86.123730148000007</v>
      </c>
      <c r="AX35" s="11">
        <v>0</v>
      </c>
      <c r="AY35" s="11">
        <v>0</v>
      </c>
      <c r="AZ35" s="11">
        <v>225.28765361999999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7.9557938469999998</v>
      </c>
      <c r="BG35" s="11">
        <v>4.3881991740000004</v>
      </c>
      <c r="BH35" s="11">
        <v>0</v>
      </c>
      <c r="BI35" s="11">
        <v>0</v>
      </c>
      <c r="BJ35" s="11">
        <v>14.061871534</v>
      </c>
      <c r="BK35" s="12">
        <f t="shared" si="5"/>
        <v>3708.6402709990011</v>
      </c>
    </row>
    <row r="36" spans="1:63" ht="13" x14ac:dyDescent="0.3">
      <c r="A36" s="10"/>
      <c r="B36" s="48" t="s">
        <v>44</v>
      </c>
      <c r="C36" s="11">
        <v>0</v>
      </c>
      <c r="D36" s="11">
        <v>2.0607757449999999</v>
      </c>
      <c r="E36" s="11">
        <v>0</v>
      </c>
      <c r="F36" s="11">
        <v>0</v>
      </c>
      <c r="G36" s="11">
        <v>0</v>
      </c>
      <c r="H36" s="11">
        <v>12.819536919000001</v>
      </c>
      <c r="I36" s="11">
        <v>1295.678148059</v>
      </c>
      <c r="J36" s="11">
        <v>745.09543293800004</v>
      </c>
      <c r="K36" s="11">
        <v>0</v>
      </c>
      <c r="L36" s="11">
        <v>59.228218566999999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5.5287930799999998</v>
      </c>
      <c r="S36" s="11">
        <v>14.216289257</v>
      </c>
      <c r="T36" s="11">
        <v>5.3040106280000003</v>
      </c>
      <c r="U36" s="11">
        <v>0</v>
      </c>
      <c r="V36" s="11">
        <v>8.2065543180000002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0.80230109000000005</v>
      </c>
      <c r="AC36" s="11">
        <v>16.656284049</v>
      </c>
      <c r="AD36" s="11">
        <v>0</v>
      </c>
      <c r="AE36" s="11">
        <v>0</v>
      </c>
      <c r="AF36" s="11">
        <v>37.506242509000003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1.7199242999999999E-2</v>
      </c>
      <c r="AM36" s="11">
        <v>0</v>
      </c>
      <c r="AN36" s="11">
        <v>0</v>
      </c>
      <c r="AO36" s="11">
        <v>0</v>
      </c>
      <c r="AP36" s="11">
        <v>0.76212700600000005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26.669714044999999</v>
      </c>
      <c r="AW36" s="11">
        <v>210.45332142500001</v>
      </c>
      <c r="AX36" s="11">
        <v>0</v>
      </c>
      <c r="AY36" s="11">
        <v>0</v>
      </c>
      <c r="AZ36" s="11">
        <v>187.79175503100001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12.15328322</v>
      </c>
      <c r="BG36" s="11">
        <v>8.8625298029999993</v>
      </c>
      <c r="BH36" s="11">
        <v>0.84951410299999996</v>
      </c>
      <c r="BI36" s="11">
        <v>0</v>
      </c>
      <c r="BJ36" s="11">
        <v>36.867041368000002</v>
      </c>
      <c r="BK36" s="12">
        <f t="shared" si="5"/>
        <v>2687.5290724030006</v>
      </c>
    </row>
    <row r="37" spans="1:63" ht="13" x14ac:dyDescent="0.3">
      <c r="A37" s="10"/>
      <c r="B37" s="45" t="s">
        <v>45</v>
      </c>
      <c r="C37" s="15">
        <f t="shared" ref="C37:BI37" si="6">SUM(C25:C36)</f>
        <v>0</v>
      </c>
      <c r="D37" s="13">
        <f t="shared" si="6"/>
        <v>82.781391764999995</v>
      </c>
      <c r="E37" s="13">
        <f t="shared" si="6"/>
        <v>0</v>
      </c>
      <c r="F37" s="13">
        <f t="shared" si="6"/>
        <v>0</v>
      </c>
      <c r="G37" s="14">
        <f t="shared" si="6"/>
        <v>0</v>
      </c>
      <c r="H37" s="15">
        <f t="shared" si="6"/>
        <v>74.862361144999994</v>
      </c>
      <c r="I37" s="13">
        <f t="shared" si="6"/>
        <v>10852.209967122999</v>
      </c>
      <c r="J37" s="13">
        <f t="shared" si="6"/>
        <v>828.60719906000008</v>
      </c>
      <c r="K37" s="13">
        <f t="shared" si="6"/>
        <v>0</v>
      </c>
      <c r="L37" s="14">
        <f t="shared" si="6"/>
        <v>2454.1399913529999</v>
      </c>
      <c r="M37" s="15">
        <f t="shared" si="6"/>
        <v>0</v>
      </c>
      <c r="N37" s="13">
        <f t="shared" si="6"/>
        <v>0</v>
      </c>
      <c r="O37" s="13">
        <f t="shared" si="6"/>
        <v>0</v>
      </c>
      <c r="P37" s="13">
        <f t="shared" si="6"/>
        <v>0</v>
      </c>
      <c r="Q37" s="14">
        <f t="shared" si="6"/>
        <v>0</v>
      </c>
      <c r="R37" s="15">
        <f t="shared" si="6"/>
        <v>22.872686487000003</v>
      </c>
      <c r="S37" s="13">
        <f t="shared" si="6"/>
        <v>307.80966280400003</v>
      </c>
      <c r="T37" s="13">
        <f t="shared" si="6"/>
        <v>7.7791105700000003</v>
      </c>
      <c r="U37" s="13">
        <f t="shared" si="6"/>
        <v>0</v>
      </c>
      <c r="V37" s="14">
        <f t="shared" si="6"/>
        <v>164.584323404</v>
      </c>
      <c r="W37" s="15">
        <f t="shared" si="6"/>
        <v>0</v>
      </c>
      <c r="X37" s="13">
        <f t="shared" si="6"/>
        <v>0</v>
      </c>
      <c r="Y37" s="13">
        <f t="shared" si="6"/>
        <v>0</v>
      </c>
      <c r="Z37" s="13">
        <f t="shared" si="6"/>
        <v>0</v>
      </c>
      <c r="AA37" s="14">
        <f t="shared" si="6"/>
        <v>0</v>
      </c>
      <c r="AB37" s="15">
        <f t="shared" si="6"/>
        <v>16.781215401999997</v>
      </c>
      <c r="AC37" s="13">
        <f t="shared" si="6"/>
        <v>72.285679889999997</v>
      </c>
      <c r="AD37" s="13">
        <f t="shared" si="6"/>
        <v>0</v>
      </c>
      <c r="AE37" s="13">
        <f t="shared" si="6"/>
        <v>0</v>
      </c>
      <c r="AF37" s="14">
        <f t="shared" si="6"/>
        <v>1099.4692479099999</v>
      </c>
      <c r="AG37" s="15">
        <f t="shared" si="6"/>
        <v>0</v>
      </c>
      <c r="AH37" s="13">
        <f t="shared" si="6"/>
        <v>0</v>
      </c>
      <c r="AI37" s="13">
        <f t="shared" si="6"/>
        <v>0</v>
      </c>
      <c r="AJ37" s="13">
        <f t="shared" si="6"/>
        <v>0</v>
      </c>
      <c r="AK37" s="14">
        <f t="shared" si="6"/>
        <v>0</v>
      </c>
      <c r="AL37" s="15">
        <f t="shared" si="6"/>
        <v>1.0885203299999999</v>
      </c>
      <c r="AM37" s="13">
        <f t="shared" si="6"/>
        <v>0.29742367800000002</v>
      </c>
      <c r="AN37" s="13">
        <f t="shared" si="6"/>
        <v>0</v>
      </c>
      <c r="AO37" s="13">
        <f t="shared" si="6"/>
        <v>0</v>
      </c>
      <c r="AP37" s="14">
        <f t="shared" si="6"/>
        <v>34.515840408999999</v>
      </c>
      <c r="AQ37" s="15">
        <f t="shared" si="6"/>
        <v>0</v>
      </c>
      <c r="AR37" s="13">
        <f t="shared" si="6"/>
        <v>0</v>
      </c>
      <c r="AS37" s="13">
        <f t="shared" si="6"/>
        <v>0</v>
      </c>
      <c r="AT37" s="13">
        <f t="shared" si="6"/>
        <v>0</v>
      </c>
      <c r="AU37" s="14">
        <f t="shared" si="6"/>
        <v>0</v>
      </c>
      <c r="AV37" s="15">
        <f t="shared" si="6"/>
        <v>162.11842242500001</v>
      </c>
      <c r="AW37" s="13">
        <f t="shared" si="6"/>
        <v>1410.0010932939999</v>
      </c>
      <c r="AX37" s="13">
        <f t="shared" si="6"/>
        <v>7.1827136920000001</v>
      </c>
      <c r="AY37" s="13">
        <f t="shared" si="6"/>
        <v>0</v>
      </c>
      <c r="AZ37" s="17">
        <f t="shared" si="6"/>
        <v>2679.9575999080002</v>
      </c>
      <c r="BA37" s="15">
        <f t="shared" si="6"/>
        <v>0</v>
      </c>
      <c r="BB37" s="13">
        <f t="shared" si="6"/>
        <v>0</v>
      </c>
      <c r="BC37" s="13">
        <f t="shared" si="6"/>
        <v>0</v>
      </c>
      <c r="BD37" s="13">
        <f t="shared" si="6"/>
        <v>0</v>
      </c>
      <c r="BE37" s="14">
        <f t="shared" si="6"/>
        <v>0</v>
      </c>
      <c r="BF37" s="15">
        <f t="shared" si="6"/>
        <v>50.376132423000001</v>
      </c>
      <c r="BG37" s="13">
        <f t="shared" si="6"/>
        <v>84.890943829999998</v>
      </c>
      <c r="BH37" s="13">
        <f t="shared" si="6"/>
        <v>8.319455207999999</v>
      </c>
      <c r="BI37" s="13">
        <f t="shared" si="6"/>
        <v>0</v>
      </c>
      <c r="BJ37" s="14">
        <f>SUM(BJ25:BJ36)</f>
        <v>143.25162935</v>
      </c>
      <c r="BK37" s="23">
        <f>SUM(BK25:BK36)</f>
        <v>20566.182611460001</v>
      </c>
    </row>
    <row r="38" spans="1:63" ht="13" x14ac:dyDescent="0.3">
      <c r="A38" s="10"/>
      <c r="B38" s="50" t="s">
        <v>46</v>
      </c>
      <c r="C38" s="15">
        <f t="shared" ref="C38:BI38" si="7">C37+C23+C20+C17+C14+C11</f>
        <v>0</v>
      </c>
      <c r="D38" s="13">
        <f t="shared" si="7"/>
        <v>617.79056597599993</v>
      </c>
      <c r="E38" s="13">
        <f t="shared" si="7"/>
        <v>0</v>
      </c>
      <c r="F38" s="13">
        <f t="shared" si="7"/>
        <v>0</v>
      </c>
      <c r="G38" s="13">
        <f t="shared" si="7"/>
        <v>0</v>
      </c>
      <c r="H38" s="15">
        <f t="shared" si="7"/>
        <v>139.99003119700001</v>
      </c>
      <c r="I38" s="13">
        <f t="shared" si="7"/>
        <v>30453.442406849994</v>
      </c>
      <c r="J38" s="13">
        <f t="shared" si="7"/>
        <v>3196.7056314300007</v>
      </c>
      <c r="K38" s="13">
        <f t="shared" si="7"/>
        <v>0</v>
      </c>
      <c r="L38" s="13">
        <f t="shared" si="7"/>
        <v>2729.9080570839997</v>
      </c>
      <c r="M38" s="15">
        <f t="shared" si="7"/>
        <v>0</v>
      </c>
      <c r="N38" s="13">
        <f t="shared" si="7"/>
        <v>0</v>
      </c>
      <c r="O38" s="13">
        <f t="shared" si="7"/>
        <v>0</v>
      </c>
      <c r="P38" s="13">
        <f t="shared" si="7"/>
        <v>0</v>
      </c>
      <c r="Q38" s="13">
        <f t="shared" si="7"/>
        <v>0</v>
      </c>
      <c r="R38" s="15">
        <f t="shared" si="7"/>
        <v>47.398081080000004</v>
      </c>
      <c r="S38" s="13">
        <f t="shared" si="7"/>
        <v>1714.4381998189999</v>
      </c>
      <c r="T38" s="13">
        <f t="shared" si="7"/>
        <v>26.606484742999999</v>
      </c>
      <c r="U38" s="13">
        <f t="shared" si="7"/>
        <v>0</v>
      </c>
      <c r="V38" s="13">
        <f t="shared" si="7"/>
        <v>296.80378749900001</v>
      </c>
      <c r="W38" s="15">
        <f t="shared" si="7"/>
        <v>0</v>
      </c>
      <c r="X38" s="13">
        <f t="shared" si="7"/>
        <v>0</v>
      </c>
      <c r="Y38" s="13">
        <f t="shared" si="7"/>
        <v>0</v>
      </c>
      <c r="Z38" s="13">
        <f t="shared" si="7"/>
        <v>0</v>
      </c>
      <c r="AA38" s="13">
        <f t="shared" si="7"/>
        <v>0</v>
      </c>
      <c r="AB38" s="15">
        <f t="shared" si="7"/>
        <v>19.923202908999997</v>
      </c>
      <c r="AC38" s="13">
        <f t="shared" si="7"/>
        <v>124.26982396299999</v>
      </c>
      <c r="AD38" s="13">
        <f t="shared" si="7"/>
        <v>0</v>
      </c>
      <c r="AE38" s="13">
        <f t="shared" si="7"/>
        <v>0</v>
      </c>
      <c r="AF38" s="13">
        <f t="shared" si="7"/>
        <v>1554.8819607249998</v>
      </c>
      <c r="AG38" s="15">
        <f t="shared" si="7"/>
        <v>0</v>
      </c>
      <c r="AH38" s="13">
        <f t="shared" si="7"/>
        <v>0</v>
      </c>
      <c r="AI38" s="13">
        <f t="shared" si="7"/>
        <v>0</v>
      </c>
      <c r="AJ38" s="13">
        <f t="shared" si="7"/>
        <v>0</v>
      </c>
      <c r="AK38" s="13">
        <f t="shared" si="7"/>
        <v>0</v>
      </c>
      <c r="AL38" s="15">
        <f t="shared" si="7"/>
        <v>1.3352340059999999</v>
      </c>
      <c r="AM38" s="13">
        <f t="shared" si="7"/>
        <v>0.29742367800000002</v>
      </c>
      <c r="AN38" s="13">
        <f t="shared" si="7"/>
        <v>0</v>
      </c>
      <c r="AO38" s="13">
        <f t="shared" si="7"/>
        <v>0</v>
      </c>
      <c r="AP38" s="13">
        <f t="shared" si="7"/>
        <v>38.626883096999997</v>
      </c>
      <c r="AQ38" s="15">
        <f t="shared" si="7"/>
        <v>0</v>
      </c>
      <c r="AR38" s="13">
        <f t="shared" si="7"/>
        <v>0</v>
      </c>
      <c r="AS38" s="13">
        <f t="shared" si="7"/>
        <v>0</v>
      </c>
      <c r="AT38" s="13">
        <f t="shared" si="7"/>
        <v>0</v>
      </c>
      <c r="AU38" s="13">
        <f t="shared" si="7"/>
        <v>0</v>
      </c>
      <c r="AV38" s="15">
        <f t="shared" si="7"/>
        <v>256.93813429400001</v>
      </c>
      <c r="AW38" s="13">
        <f t="shared" si="7"/>
        <v>3919.9743611200001</v>
      </c>
      <c r="AX38" s="13">
        <f t="shared" si="7"/>
        <v>7.4349257499999997</v>
      </c>
      <c r="AY38" s="13">
        <f t="shared" si="7"/>
        <v>0</v>
      </c>
      <c r="AZ38" s="24">
        <f t="shared" si="7"/>
        <v>3142.4578965270002</v>
      </c>
      <c r="BA38" s="15">
        <f t="shared" si="7"/>
        <v>0</v>
      </c>
      <c r="BB38" s="13">
        <f t="shared" si="7"/>
        <v>0</v>
      </c>
      <c r="BC38" s="13">
        <f t="shared" si="7"/>
        <v>0</v>
      </c>
      <c r="BD38" s="13">
        <f t="shared" si="7"/>
        <v>0</v>
      </c>
      <c r="BE38" s="13">
        <f t="shared" si="7"/>
        <v>0</v>
      </c>
      <c r="BF38" s="15">
        <f t="shared" si="7"/>
        <v>82.272638985</v>
      </c>
      <c r="BG38" s="13">
        <f t="shared" si="7"/>
        <v>93.315554354</v>
      </c>
      <c r="BH38" s="13">
        <f t="shared" si="7"/>
        <v>10.187720464</v>
      </c>
      <c r="BI38" s="13">
        <f t="shared" si="7"/>
        <v>0</v>
      </c>
      <c r="BJ38" s="13">
        <f>BJ37+BJ23+BJ20+BJ17+BJ14+BJ11</f>
        <v>197.131158726</v>
      </c>
      <c r="BK38" s="16">
        <f>BK37+BK23+BK20+BK17+BK14+BK11</f>
        <v>48672.130164276008</v>
      </c>
    </row>
    <row r="39" spans="1:63" ht="3.75" customHeight="1" x14ac:dyDescent="0.3">
      <c r="A39" s="10"/>
      <c r="B39" s="51"/>
      <c r="C39" s="76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8"/>
    </row>
    <row r="40" spans="1:63" ht="13" x14ac:dyDescent="0.3">
      <c r="A40" s="10" t="s">
        <v>47</v>
      </c>
      <c r="B40" s="39" t="s">
        <v>48</v>
      </c>
      <c r="C40" s="76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8"/>
    </row>
    <row r="41" spans="1:63" s="5" customFormat="1" ht="13" x14ac:dyDescent="0.3">
      <c r="A41" s="10" t="s">
        <v>12</v>
      </c>
      <c r="B41" s="43" t="s">
        <v>49</v>
      </c>
      <c r="C41" s="88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90"/>
    </row>
    <row r="42" spans="1:63" s="5" customFormat="1" ht="13" x14ac:dyDescent="0.3">
      <c r="A42" s="10"/>
      <c r="B42" s="103" t="s">
        <v>50</v>
      </c>
      <c r="C42" s="26">
        <v>0</v>
      </c>
      <c r="D42" s="26">
        <v>1.9067091119999999</v>
      </c>
      <c r="E42" s="26">
        <v>0</v>
      </c>
      <c r="F42" s="26">
        <v>0</v>
      </c>
      <c r="G42" s="26">
        <v>0</v>
      </c>
      <c r="H42" s="26">
        <v>5.2815652020000003</v>
      </c>
      <c r="I42" s="26">
        <v>0</v>
      </c>
      <c r="J42" s="26">
        <v>0</v>
      </c>
      <c r="K42" s="26">
        <v>0</v>
      </c>
      <c r="L42" s="26">
        <v>0.74778745499999999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3.0590869110000001</v>
      </c>
      <c r="S42" s="26">
        <v>0</v>
      </c>
      <c r="T42" s="26">
        <v>0</v>
      </c>
      <c r="U42" s="26">
        <v>0</v>
      </c>
      <c r="V42" s="26">
        <v>0.14162812399999999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9.5765435280000002</v>
      </c>
      <c r="AC42" s="26">
        <v>0</v>
      </c>
      <c r="AD42" s="26">
        <v>0</v>
      </c>
      <c r="AE42" s="26">
        <v>0</v>
      </c>
      <c r="AF42" s="26">
        <v>3.2605041799999999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">
        <v>0.84411912499999997</v>
      </c>
      <c r="AM42" s="26">
        <v>0</v>
      </c>
      <c r="AN42" s="26">
        <v>0</v>
      </c>
      <c r="AO42" s="26">
        <v>0</v>
      </c>
      <c r="AP42" s="26">
        <v>0.114854569</v>
      </c>
      <c r="AQ42" s="26">
        <v>0</v>
      </c>
      <c r="AR42" s="26">
        <v>0</v>
      </c>
      <c r="AS42" s="26">
        <v>0</v>
      </c>
      <c r="AT42" s="26">
        <v>0</v>
      </c>
      <c r="AU42" s="26">
        <v>0</v>
      </c>
      <c r="AV42" s="26">
        <v>157.95711615799999</v>
      </c>
      <c r="AW42" s="26">
        <v>0.62194194000000003</v>
      </c>
      <c r="AX42" s="26">
        <v>0</v>
      </c>
      <c r="AY42" s="26">
        <v>0</v>
      </c>
      <c r="AZ42" s="26">
        <v>6.1484959239999997</v>
      </c>
      <c r="BA42" s="26">
        <v>0</v>
      </c>
      <c r="BB42" s="26">
        <v>0</v>
      </c>
      <c r="BC42" s="26">
        <v>0</v>
      </c>
      <c r="BD42" s="26">
        <v>0</v>
      </c>
      <c r="BE42" s="26">
        <v>0</v>
      </c>
      <c r="BF42" s="26">
        <v>58.044696244999997</v>
      </c>
      <c r="BG42" s="26">
        <v>4.7029359E-2</v>
      </c>
      <c r="BH42" s="26">
        <v>0</v>
      </c>
      <c r="BI42" s="26">
        <v>0</v>
      </c>
      <c r="BJ42" s="26">
        <v>0.34458866500000002</v>
      </c>
      <c r="BK42" s="12">
        <f>SUM(C42:BJ42)</f>
        <v>248.09666649699997</v>
      </c>
    </row>
    <row r="43" spans="1:63" s="5" customFormat="1" ht="14.5" x14ac:dyDescent="0.35">
      <c r="A43" s="10"/>
      <c r="B43" s="104" t="s">
        <v>51</v>
      </c>
      <c r="C43" s="26">
        <v>0</v>
      </c>
      <c r="D43" s="26">
        <v>6.478266283</v>
      </c>
      <c r="E43" s="26">
        <v>0</v>
      </c>
      <c r="F43" s="26">
        <v>0</v>
      </c>
      <c r="G43" s="26">
        <v>0</v>
      </c>
      <c r="H43" s="26">
        <v>276.250724359</v>
      </c>
      <c r="I43" s="26">
        <v>2.0712445999999999E-2</v>
      </c>
      <c r="J43" s="26">
        <v>0</v>
      </c>
      <c r="K43" s="26">
        <v>0</v>
      </c>
      <c r="L43" s="26">
        <v>22.789845413999998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158.86954642800001</v>
      </c>
      <c r="S43" s="26">
        <v>0</v>
      </c>
      <c r="T43" s="26">
        <v>0</v>
      </c>
      <c r="U43" s="26">
        <v>0</v>
      </c>
      <c r="V43" s="26">
        <v>7.3527665899999999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9.6760353430000006</v>
      </c>
      <c r="AC43" s="26">
        <v>0</v>
      </c>
      <c r="AD43" s="26">
        <v>0</v>
      </c>
      <c r="AE43" s="26">
        <v>0</v>
      </c>
      <c r="AF43" s="26">
        <v>2.2156937480000001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6">
        <v>0.51999417800000003</v>
      </c>
      <c r="AM43" s="26">
        <v>0</v>
      </c>
      <c r="AN43" s="26">
        <v>0</v>
      </c>
      <c r="AO43" s="26">
        <v>0</v>
      </c>
      <c r="AP43" s="26">
        <v>0.11279691999999999</v>
      </c>
      <c r="AQ43" s="26">
        <v>0</v>
      </c>
      <c r="AR43" s="26">
        <v>0</v>
      </c>
      <c r="AS43" s="26">
        <v>0</v>
      </c>
      <c r="AT43" s="26">
        <v>0</v>
      </c>
      <c r="AU43" s="26">
        <v>0</v>
      </c>
      <c r="AV43" s="26">
        <v>2330.2361625670001</v>
      </c>
      <c r="AW43" s="26">
        <v>8.2181302150000004</v>
      </c>
      <c r="AX43" s="26">
        <v>0</v>
      </c>
      <c r="AY43" s="26">
        <v>0</v>
      </c>
      <c r="AZ43" s="26">
        <v>372.68429229499998</v>
      </c>
      <c r="BA43" s="26">
        <v>0</v>
      </c>
      <c r="BB43" s="26">
        <v>0</v>
      </c>
      <c r="BC43" s="26">
        <v>0</v>
      </c>
      <c r="BD43" s="26">
        <v>0</v>
      </c>
      <c r="BE43" s="26">
        <v>0</v>
      </c>
      <c r="BF43" s="26">
        <v>806.93305535299999</v>
      </c>
      <c r="BG43" s="26">
        <v>3.1785314260000002</v>
      </c>
      <c r="BH43" s="26">
        <v>0</v>
      </c>
      <c r="BI43" s="26">
        <v>0</v>
      </c>
      <c r="BJ43" s="26">
        <v>94.662212805999999</v>
      </c>
      <c r="BK43" s="12">
        <f>SUM(C43:BJ43)</f>
        <v>4100.1987663710006</v>
      </c>
    </row>
    <row r="44" spans="1:63" s="5" customFormat="1" ht="13" x14ac:dyDescent="0.3">
      <c r="A44" s="10"/>
      <c r="B44" s="45" t="s">
        <v>17</v>
      </c>
      <c r="C44" s="15">
        <f>SUM(C42:C43)</f>
        <v>0</v>
      </c>
      <c r="D44" s="15">
        <f t="shared" ref="D44:BJ44" si="8">SUM(D42:D43)</f>
        <v>8.3849753949999997</v>
      </c>
      <c r="E44" s="15">
        <f t="shared" si="8"/>
        <v>0</v>
      </c>
      <c r="F44" s="15">
        <f t="shared" si="8"/>
        <v>0</v>
      </c>
      <c r="G44" s="15">
        <f t="shared" si="8"/>
        <v>0</v>
      </c>
      <c r="H44" s="15">
        <f t="shared" si="8"/>
        <v>281.53228956100003</v>
      </c>
      <c r="I44" s="15">
        <f t="shared" si="8"/>
        <v>2.0712445999999999E-2</v>
      </c>
      <c r="J44" s="15">
        <f t="shared" si="8"/>
        <v>0</v>
      </c>
      <c r="K44" s="15">
        <f t="shared" si="8"/>
        <v>0</v>
      </c>
      <c r="L44" s="15">
        <f t="shared" si="8"/>
        <v>23.537632868999999</v>
      </c>
      <c r="M44" s="15">
        <f t="shared" si="8"/>
        <v>0</v>
      </c>
      <c r="N44" s="15">
        <f t="shared" si="8"/>
        <v>0</v>
      </c>
      <c r="O44" s="15">
        <f t="shared" si="8"/>
        <v>0</v>
      </c>
      <c r="P44" s="15">
        <f t="shared" si="8"/>
        <v>0</v>
      </c>
      <c r="Q44" s="15">
        <f t="shared" si="8"/>
        <v>0</v>
      </c>
      <c r="R44" s="15">
        <f t="shared" si="8"/>
        <v>161.92863333900002</v>
      </c>
      <c r="S44" s="15">
        <f t="shared" si="8"/>
        <v>0</v>
      </c>
      <c r="T44" s="15">
        <f t="shared" si="8"/>
        <v>0</v>
      </c>
      <c r="U44" s="15">
        <f t="shared" si="8"/>
        <v>0</v>
      </c>
      <c r="V44" s="15">
        <f t="shared" si="8"/>
        <v>7.4943947140000002</v>
      </c>
      <c r="W44" s="15">
        <f t="shared" si="8"/>
        <v>0</v>
      </c>
      <c r="X44" s="15">
        <f t="shared" si="8"/>
        <v>0</v>
      </c>
      <c r="Y44" s="15">
        <f t="shared" si="8"/>
        <v>0</v>
      </c>
      <c r="Z44" s="15">
        <f t="shared" si="8"/>
        <v>0</v>
      </c>
      <c r="AA44" s="15">
        <f t="shared" si="8"/>
        <v>0</v>
      </c>
      <c r="AB44" s="15">
        <f t="shared" si="8"/>
        <v>19.252578871000001</v>
      </c>
      <c r="AC44" s="15">
        <f t="shared" si="8"/>
        <v>0</v>
      </c>
      <c r="AD44" s="15">
        <f t="shared" si="8"/>
        <v>0</v>
      </c>
      <c r="AE44" s="15">
        <f t="shared" si="8"/>
        <v>0</v>
      </c>
      <c r="AF44" s="15">
        <f t="shared" si="8"/>
        <v>5.4761979279999995</v>
      </c>
      <c r="AG44" s="15">
        <f t="shared" si="8"/>
        <v>0</v>
      </c>
      <c r="AH44" s="15">
        <f t="shared" si="8"/>
        <v>0</v>
      </c>
      <c r="AI44" s="15">
        <f t="shared" si="8"/>
        <v>0</v>
      </c>
      <c r="AJ44" s="15">
        <f t="shared" si="8"/>
        <v>0</v>
      </c>
      <c r="AK44" s="15">
        <f t="shared" si="8"/>
        <v>0</v>
      </c>
      <c r="AL44" s="15">
        <f t="shared" si="8"/>
        <v>1.3641133029999999</v>
      </c>
      <c r="AM44" s="15">
        <f t="shared" si="8"/>
        <v>0</v>
      </c>
      <c r="AN44" s="15">
        <f t="shared" si="8"/>
        <v>0</v>
      </c>
      <c r="AO44" s="15">
        <f t="shared" si="8"/>
        <v>0</v>
      </c>
      <c r="AP44" s="15">
        <f t="shared" si="8"/>
        <v>0.22765148899999998</v>
      </c>
      <c r="AQ44" s="15">
        <f t="shared" si="8"/>
        <v>0</v>
      </c>
      <c r="AR44" s="15">
        <f t="shared" si="8"/>
        <v>0</v>
      </c>
      <c r="AS44" s="15">
        <f t="shared" si="8"/>
        <v>0</v>
      </c>
      <c r="AT44" s="15">
        <f t="shared" si="8"/>
        <v>0</v>
      </c>
      <c r="AU44" s="15">
        <f t="shared" si="8"/>
        <v>0</v>
      </c>
      <c r="AV44" s="15">
        <f t="shared" si="8"/>
        <v>2488.1932787250003</v>
      </c>
      <c r="AW44" s="15">
        <f t="shared" si="8"/>
        <v>8.8400721549999997</v>
      </c>
      <c r="AX44" s="15">
        <f t="shared" si="8"/>
        <v>0</v>
      </c>
      <c r="AY44" s="15">
        <f t="shared" si="8"/>
        <v>0</v>
      </c>
      <c r="AZ44" s="15">
        <f t="shared" si="8"/>
        <v>378.83278821899995</v>
      </c>
      <c r="BA44" s="15">
        <f t="shared" si="8"/>
        <v>0</v>
      </c>
      <c r="BB44" s="15">
        <f t="shared" si="8"/>
        <v>0</v>
      </c>
      <c r="BC44" s="15">
        <f t="shared" si="8"/>
        <v>0</v>
      </c>
      <c r="BD44" s="15">
        <f t="shared" si="8"/>
        <v>0</v>
      </c>
      <c r="BE44" s="15">
        <f t="shared" si="8"/>
        <v>0</v>
      </c>
      <c r="BF44" s="15">
        <f t="shared" si="8"/>
        <v>864.97775159799994</v>
      </c>
      <c r="BG44" s="15">
        <f t="shared" si="8"/>
        <v>3.2255607850000003</v>
      </c>
      <c r="BH44" s="15">
        <f t="shared" si="8"/>
        <v>0</v>
      </c>
      <c r="BI44" s="15">
        <f t="shared" si="8"/>
        <v>0</v>
      </c>
      <c r="BJ44" s="15">
        <f t="shared" si="8"/>
        <v>95.006801471000003</v>
      </c>
      <c r="BK44" s="15">
        <f>SUM(BK42:BK43)</f>
        <v>4348.2954328680007</v>
      </c>
    </row>
    <row r="45" spans="1:63" ht="13" x14ac:dyDescent="0.3">
      <c r="A45" s="10" t="s">
        <v>18</v>
      </c>
      <c r="B45" s="43" t="s">
        <v>52</v>
      </c>
      <c r="C45" s="76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8"/>
    </row>
    <row r="46" spans="1:63" ht="13" x14ac:dyDescent="0.3">
      <c r="A46" s="10"/>
      <c r="B46" s="48" t="s">
        <v>53</v>
      </c>
      <c r="C46" s="11">
        <v>0</v>
      </c>
      <c r="D46" s="11">
        <v>17.804111975000001</v>
      </c>
      <c r="E46" s="11">
        <v>0</v>
      </c>
      <c r="F46" s="11">
        <v>0</v>
      </c>
      <c r="G46" s="11">
        <v>0</v>
      </c>
      <c r="H46" s="11">
        <v>611.33312599199996</v>
      </c>
      <c r="I46" s="11">
        <v>1287.575898131</v>
      </c>
      <c r="J46" s="11">
        <v>0</v>
      </c>
      <c r="K46" s="11">
        <v>0</v>
      </c>
      <c r="L46" s="11">
        <v>699.33445105199996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222.86025505000001</v>
      </c>
      <c r="S46" s="11">
        <v>1.1737567760000001</v>
      </c>
      <c r="T46" s="11">
        <v>0</v>
      </c>
      <c r="U46" s="11">
        <v>0</v>
      </c>
      <c r="V46" s="11">
        <v>61.976999337000002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17.275975699</v>
      </c>
      <c r="AC46" s="11">
        <v>2.9210430430000001</v>
      </c>
      <c r="AD46" s="11">
        <v>0</v>
      </c>
      <c r="AE46" s="11">
        <v>0</v>
      </c>
      <c r="AF46" s="11">
        <v>41.487364853999999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0.86959166099999996</v>
      </c>
      <c r="AM46" s="11">
        <v>0.21203607499999999</v>
      </c>
      <c r="AN46" s="11">
        <v>0</v>
      </c>
      <c r="AO46" s="11">
        <v>0</v>
      </c>
      <c r="AP46" s="11">
        <v>0.81760058899999999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4451.8894884820002</v>
      </c>
      <c r="AW46" s="11">
        <v>354.40343696299999</v>
      </c>
      <c r="AX46" s="11">
        <v>0</v>
      </c>
      <c r="AY46" s="11">
        <v>1.7622634000000002E-2</v>
      </c>
      <c r="AZ46" s="11">
        <v>3376.4385520639999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1455.569692968</v>
      </c>
      <c r="BG46" s="11">
        <v>46.530284956999999</v>
      </c>
      <c r="BH46" s="11">
        <v>0</v>
      </c>
      <c r="BI46" s="11">
        <v>0</v>
      </c>
      <c r="BJ46" s="11">
        <v>360.51651356000002</v>
      </c>
      <c r="BK46" s="12">
        <f t="shared" ref="BK46:BK63" si="9">SUM(C46:BJ46)</f>
        <v>13011.007801861999</v>
      </c>
    </row>
    <row r="47" spans="1:63" ht="13" x14ac:dyDescent="0.3">
      <c r="A47" s="10"/>
      <c r="B47" s="48" t="s">
        <v>54</v>
      </c>
      <c r="C47" s="11">
        <v>0</v>
      </c>
      <c r="D47" s="11">
        <v>1.410311613</v>
      </c>
      <c r="E47" s="11">
        <v>0</v>
      </c>
      <c r="F47" s="11">
        <v>0</v>
      </c>
      <c r="G47" s="11">
        <v>0</v>
      </c>
      <c r="H47" s="11">
        <v>20.981742482000001</v>
      </c>
      <c r="I47" s="11">
        <v>28.669477241999999</v>
      </c>
      <c r="J47" s="11">
        <v>0</v>
      </c>
      <c r="K47" s="11">
        <v>0</v>
      </c>
      <c r="L47" s="11">
        <v>16.980662102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10.900972116</v>
      </c>
      <c r="S47" s="11">
        <v>6.2185426000000002E-2</v>
      </c>
      <c r="T47" s="11">
        <v>0</v>
      </c>
      <c r="U47" s="11">
        <v>0</v>
      </c>
      <c r="V47" s="11">
        <v>1.8107949699999999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0.39656459399999999</v>
      </c>
      <c r="AC47" s="11">
        <v>0</v>
      </c>
      <c r="AD47" s="11">
        <v>0</v>
      </c>
      <c r="AE47" s="11">
        <v>0</v>
      </c>
      <c r="AF47" s="11">
        <v>2.99989982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2.2146399999999999E-4</v>
      </c>
      <c r="AM47" s="11">
        <v>0</v>
      </c>
      <c r="AN47" s="11">
        <v>0</v>
      </c>
      <c r="AO47" s="11">
        <v>0</v>
      </c>
      <c r="AP47" s="11">
        <v>2.2279469999999999E-2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13.555302295000001</v>
      </c>
      <c r="AW47" s="11">
        <v>0.70012832800000002</v>
      </c>
      <c r="AX47" s="11">
        <v>0</v>
      </c>
      <c r="AY47" s="11">
        <v>0</v>
      </c>
      <c r="AZ47" s="11">
        <v>21.337484108999998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4.2409832539999996</v>
      </c>
      <c r="BG47" s="11">
        <v>0.154041813</v>
      </c>
      <c r="BH47" s="11">
        <v>0</v>
      </c>
      <c r="BI47" s="11">
        <v>0</v>
      </c>
      <c r="BJ47" s="11">
        <v>1.9590108719999999</v>
      </c>
      <c r="BK47" s="12">
        <f t="shared" si="9"/>
        <v>126.18206197000002</v>
      </c>
    </row>
    <row r="48" spans="1:63" ht="13" x14ac:dyDescent="0.3">
      <c r="A48" s="10"/>
      <c r="B48" s="48" t="s">
        <v>55</v>
      </c>
      <c r="C48" s="11">
        <v>0</v>
      </c>
      <c r="D48" s="11">
        <v>1.191540278</v>
      </c>
      <c r="E48" s="11">
        <v>0</v>
      </c>
      <c r="F48" s="11">
        <v>0</v>
      </c>
      <c r="G48" s="11">
        <v>0</v>
      </c>
      <c r="H48" s="11">
        <v>11.153759012</v>
      </c>
      <c r="I48" s="11">
        <v>823.30898791300001</v>
      </c>
      <c r="J48" s="11">
        <v>0</v>
      </c>
      <c r="K48" s="11">
        <v>0</v>
      </c>
      <c r="L48" s="11">
        <v>272.76144273699998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3.1870239269999998</v>
      </c>
      <c r="S48" s="11">
        <v>29.026818158000001</v>
      </c>
      <c r="T48" s="11">
        <v>0</v>
      </c>
      <c r="U48" s="11">
        <v>0</v>
      </c>
      <c r="V48" s="11">
        <v>8.4219075550000007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0.77204832300000004</v>
      </c>
      <c r="AC48" s="11">
        <v>40.960776651000003</v>
      </c>
      <c r="AD48" s="11">
        <v>0</v>
      </c>
      <c r="AE48" s="11">
        <v>0</v>
      </c>
      <c r="AF48" s="11">
        <v>377.213704925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2.4180305999999999E-2</v>
      </c>
      <c r="AM48" s="11">
        <v>0.90571835899999997</v>
      </c>
      <c r="AN48" s="11">
        <v>0</v>
      </c>
      <c r="AO48" s="11">
        <v>0</v>
      </c>
      <c r="AP48" s="11">
        <v>2.5391966090000002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123.71120039</v>
      </c>
      <c r="AW48" s="11">
        <v>66.137096744999994</v>
      </c>
      <c r="AX48" s="11">
        <v>0</v>
      </c>
      <c r="AY48" s="11">
        <v>0</v>
      </c>
      <c r="AZ48" s="11">
        <v>465.54392067800001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65.917654397999996</v>
      </c>
      <c r="BG48" s="11">
        <v>9.0549893610000005</v>
      </c>
      <c r="BH48" s="11">
        <v>0</v>
      </c>
      <c r="BI48" s="11">
        <v>0</v>
      </c>
      <c r="BJ48" s="11">
        <v>65.499479515000004</v>
      </c>
      <c r="BK48" s="12">
        <f t="shared" si="9"/>
        <v>2367.3314458400005</v>
      </c>
    </row>
    <row r="49" spans="1:63" ht="13" x14ac:dyDescent="0.3">
      <c r="A49" s="10"/>
      <c r="B49" s="48" t="s">
        <v>56</v>
      </c>
      <c r="C49" s="11">
        <v>0</v>
      </c>
      <c r="D49" s="11">
        <v>5.0887049290000004</v>
      </c>
      <c r="E49" s="11">
        <v>0</v>
      </c>
      <c r="F49" s="11">
        <v>0</v>
      </c>
      <c r="G49" s="11">
        <v>0</v>
      </c>
      <c r="H49" s="11">
        <v>236.10965434400001</v>
      </c>
      <c r="I49" s="11">
        <v>7.8462837390000004</v>
      </c>
      <c r="J49" s="11">
        <v>0</v>
      </c>
      <c r="K49" s="11">
        <v>0</v>
      </c>
      <c r="L49" s="11">
        <v>150.501565922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109.72966610100001</v>
      </c>
      <c r="S49" s="11">
        <v>8.7960713999999995E-2</v>
      </c>
      <c r="T49" s="11">
        <v>0</v>
      </c>
      <c r="U49" s="11">
        <v>0</v>
      </c>
      <c r="V49" s="11">
        <v>21.610216181999998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16.690892991999998</v>
      </c>
      <c r="AC49" s="11">
        <v>0.19775141800000001</v>
      </c>
      <c r="AD49" s="11">
        <v>0</v>
      </c>
      <c r="AE49" s="11">
        <v>0</v>
      </c>
      <c r="AF49" s="11">
        <v>23.523886631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0.89177095200000001</v>
      </c>
      <c r="AM49" s="11">
        <v>5.8460150000000004E-3</v>
      </c>
      <c r="AN49" s="11">
        <v>0</v>
      </c>
      <c r="AO49" s="11">
        <v>0</v>
      </c>
      <c r="AP49" s="11">
        <v>1.08712919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806.91430864899996</v>
      </c>
      <c r="AW49" s="11">
        <v>46.057279260999998</v>
      </c>
      <c r="AX49" s="11">
        <v>0</v>
      </c>
      <c r="AY49" s="11">
        <v>0</v>
      </c>
      <c r="AZ49" s="11">
        <v>544.67354313400006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308.55503314100002</v>
      </c>
      <c r="BG49" s="11">
        <v>17.928921301999999</v>
      </c>
      <c r="BH49" s="11">
        <v>0</v>
      </c>
      <c r="BI49" s="11">
        <v>0</v>
      </c>
      <c r="BJ49" s="11">
        <v>74.269687011000002</v>
      </c>
      <c r="BK49" s="12">
        <f t="shared" si="9"/>
        <v>2371.7701016270003</v>
      </c>
    </row>
    <row r="50" spans="1:63" ht="13" x14ac:dyDescent="0.3">
      <c r="A50" s="10"/>
      <c r="B50" s="48" t="s">
        <v>57</v>
      </c>
      <c r="C50" s="11">
        <v>0</v>
      </c>
      <c r="D50" s="11">
        <v>2.6922855440000002</v>
      </c>
      <c r="E50" s="11">
        <v>0</v>
      </c>
      <c r="F50" s="11">
        <v>0</v>
      </c>
      <c r="G50" s="11">
        <v>0</v>
      </c>
      <c r="H50" s="11">
        <v>35.319810285000003</v>
      </c>
      <c r="I50" s="11">
        <v>0.19410097000000001</v>
      </c>
      <c r="J50" s="11">
        <v>27.603815666999999</v>
      </c>
      <c r="K50" s="11">
        <v>0</v>
      </c>
      <c r="L50" s="11">
        <v>25.655531813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16.100030211</v>
      </c>
      <c r="S50" s="11">
        <v>3.003201E-3</v>
      </c>
      <c r="T50" s="11">
        <v>0</v>
      </c>
      <c r="U50" s="11">
        <v>0</v>
      </c>
      <c r="V50" s="11">
        <v>3.820406041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49.342390627</v>
      </c>
      <c r="AC50" s="11">
        <v>2.4635065209999998</v>
      </c>
      <c r="AD50" s="11">
        <v>0</v>
      </c>
      <c r="AE50" s="11">
        <v>0</v>
      </c>
      <c r="AF50" s="11">
        <v>343.75347924499999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2.3657097500000002</v>
      </c>
      <c r="AM50" s="11">
        <v>0</v>
      </c>
      <c r="AN50" s="11">
        <v>0</v>
      </c>
      <c r="AO50" s="11">
        <v>0</v>
      </c>
      <c r="AP50" s="11">
        <v>12.229227441999999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338.68846351899998</v>
      </c>
      <c r="AW50" s="11">
        <v>42.475018282999997</v>
      </c>
      <c r="AX50" s="11">
        <v>0</v>
      </c>
      <c r="AY50" s="11">
        <v>0</v>
      </c>
      <c r="AZ50" s="11">
        <v>590.71114170700002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125.26221955</v>
      </c>
      <c r="BG50" s="11">
        <v>13.952291516000001</v>
      </c>
      <c r="BH50" s="11">
        <v>0</v>
      </c>
      <c r="BI50" s="11">
        <v>0</v>
      </c>
      <c r="BJ50" s="11">
        <v>60.292811116000003</v>
      </c>
      <c r="BK50" s="12">
        <f t="shared" si="9"/>
        <v>1692.9252430080001</v>
      </c>
    </row>
    <row r="51" spans="1:63" ht="13" x14ac:dyDescent="0.3">
      <c r="A51" s="10"/>
      <c r="B51" s="48" t="s">
        <v>58</v>
      </c>
      <c r="C51" s="11">
        <v>0</v>
      </c>
      <c r="D51" s="11">
        <v>2.318312878</v>
      </c>
      <c r="E51" s="11">
        <v>0</v>
      </c>
      <c r="F51" s="11">
        <v>0</v>
      </c>
      <c r="G51" s="11">
        <v>0</v>
      </c>
      <c r="H51" s="11">
        <v>26.448127432</v>
      </c>
      <c r="I51" s="11">
        <v>4.5008578149999998</v>
      </c>
      <c r="J51" s="11">
        <v>0</v>
      </c>
      <c r="K51" s="11">
        <v>0</v>
      </c>
      <c r="L51" s="11">
        <v>27.047189308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7.0430377999999996</v>
      </c>
      <c r="S51" s="11">
        <v>2.0732254719999998</v>
      </c>
      <c r="T51" s="11">
        <v>0</v>
      </c>
      <c r="U51" s="11">
        <v>0</v>
      </c>
      <c r="V51" s="11">
        <v>12.864753454000001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1.6236743389999999</v>
      </c>
      <c r="AC51" s="11">
        <v>0</v>
      </c>
      <c r="AD51" s="11">
        <v>0</v>
      </c>
      <c r="AE51" s="11">
        <v>0</v>
      </c>
      <c r="AF51" s="11">
        <v>24.120755093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0.25827167499999998</v>
      </c>
      <c r="AM51" s="11">
        <v>0.39967353100000003</v>
      </c>
      <c r="AN51" s="11">
        <v>0</v>
      </c>
      <c r="AO51" s="11">
        <v>0</v>
      </c>
      <c r="AP51" s="11">
        <v>0.27245561200000001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236.351683554</v>
      </c>
      <c r="AW51" s="11">
        <v>122.487850763</v>
      </c>
      <c r="AX51" s="11">
        <v>0</v>
      </c>
      <c r="AY51" s="11">
        <v>0</v>
      </c>
      <c r="AZ51" s="11">
        <v>838.59636750499999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73.858261323999997</v>
      </c>
      <c r="BG51" s="11">
        <v>6.6059229210000003</v>
      </c>
      <c r="BH51" s="11">
        <v>0</v>
      </c>
      <c r="BI51" s="11">
        <v>0</v>
      </c>
      <c r="BJ51" s="11">
        <v>111.88460651299999</v>
      </c>
      <c r="BK51" s="12">
        <f t="shared" si="9"/>
        <v>1498.7550269890003</v>
      </c>
    </row>
    <row r="52" spans="1:63" ht="13" x14ac:dyDescent="0.3">
      <c r="A52" s="10"/>
      <c r="B52" s="48" t="s">
        <v>59</v>
      </c>
      <c r="C52" s="11">
        <v>0</v>
      </c>
      <c r="D52" s="11">
        <v>3.2534143289999999</v>
      </c>
      <c r="E52" s="11">
        <v>0</v>
      </c>
      <c r="F52" s="11">
        <v>0</v>
      </c>
      <c r="G52" s="11">
        <v>0</v>
      </c>
      <c r="H52" s="11">
        <v>74.281308886000005</v>
      </c>
      <c r="I52" s="11">
        <v>74.272445451999999</v>
      </c>
      <c r="J52" s="11">
        <v>0</v>
      </c>
      <c r="K52" s="11">
        <v>0</v>
      </c>
      <c r="L52" s="11">
        <v>35.37681834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26.527759597999999</v>
      </c>
      <c r="S52" s="11">
        <v>2.0351171620000001</v>
      </c>
      <c r="T52" s="11">
        <v>0</v>
      </c>
      <c r="U52" s="11">
        <v>0</v>
      </c>
      <c r="V52" s="11">
        <v>5.8189710630000002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82.868222821000003</v>
      </c>
      <c r="AC52" s="11">
        <v>2.3282868849999998</v>
      </c>
      <c r="AD52" s="11">
        <v>0</v>
      </c>
      <c r="AE52" s="11">
        <v>0</v>
      </c>
      <c r="AF52" s="11">
        <v>197.266637428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5.3915245690000004</v>
      </c>
      <c r="AM52" s="11">
        <v>1.6254690380000001</v>
      </c>
      <c r="AN52" s="11">
        <v>0</v>
      </c>
      <c r="AO52" s="11">
        <v>0</v>
      </c>
      <c r="AP52" s="11">
        <v>7.2127181020000002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610.64388567499998</v>
      </c>
      <c r="AW52" s="11">
        <v>90.639356432</v>
      </c>
      <c r="AX52" s="11">
        <v>0</v>
      </c>
      <c r="AY52" s="11">
        <v>0</v>
      </c>
      <c r="AZ52" s="11">
        <v>408.22905860499998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175.36711584700001</v>
      </c>
      <c r="BG52" s="11">
        <v>10.892254947</v>
      </c>
      <c r="BH52" s="11">
        <v>0</v>
      </c>
      <c r="BI52" s="11">
        <v>0</v>
      </c>
      <c r="BJ52" s="11">
        <v>35.004902534000003</v>
      </c>
      <c r="BK52" s="12">
        <f t="shared" si="9"/>
        <v>1849.0352677129999</v>
      </c>
    </row>
    <row r="53" spans="1:63" ht="13" x14ac:dyDescent="0.3">
      <c r="A53" s="10"/>
      <c r="B53" s="48" t="s">
        <v>60</v>
      </c>
      <c r="C53" s="11">
        <v>0</v>
      </c>
      <c r="D53" s="11">
        <v>4.6833843819999998</v>
      </c>
      <c r="E53" s="11">
        <v>0</v>
      </c>
      <c r="F53" s="11">
        <v>0</v>
      </c>
      <c r="G53" s="11">
        <v>0</v>
      </c>
      <c r="H53" s="11">
        <v>82.711592382999996</v>
      </c>
      <c r="I53" s="11">
        <v>98.454312208000005</v>
      </c>
      <c r="J53" s="11">
        <v>0</v>
      </c>
      <c r="K53" s="11">
        <v>0</v>
      </c>
      <c r="L53" s="11">
        <v>360.09416632699998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28.460481923</v>
      </c>
      <c r="S53" s="11">
        <v>1.601742075</v>
      </c>
      <c r="T53" s="11">
        <v>0</v>
      </c>
      <c r="U53" s="11">
        <v>0</v>
      </c>
      <c r="V53" s="11">
        <v>19.747436609000001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48.287629946000003</v>
      </c>
      <c r="AC53" s="11">
        <v>8.7728093200000004</v>
      </c>
      <c r="AD53" s="11">
        <v>0</v>
      </c>
      <c r="AE53" s="11">
        <v>0</v>
      </c>
      <c r="AF53" s="11">
        <v>337.53386061200001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3.1235128919999999</v>
      </c>
      <c r="AM53" s="11">
        <v>0.50891759700000005</v>
      </c>
      <c r="AN53" s="11">
        <v>0</v>
      </c>
      <c r="AO53" s="11">
        <v>0</v>
      </c>
      <c r="AP53" s="11">
        <v>8.6836041710000007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1100.046921593</v>
      </c>
      <c r="AW53" s="11">
        <v>127.292241226</v>
      </c>
      <c r="AX53" s="11">
        <v>0</v>
      </c>
      <c r="AY53" s="11">
        <v>0</v>
      </c>
      <c r="AZ53" s="11">
        <v>1280.518830797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365.00398990000002</v>
      </c>
      <c r="BG53" s="11">
        <v>13.663535962999999</v>
      </c>
      <c r="BH53" s="11">
        <v>0</v>
      </c>
      <c r="BI53" s="11">
        <v>0</v>
      </c>
      <c r="BJ53" s="11">
        <v>170.67401253</v>
      </c>
      <c r="BK53" s="12">
        <f t="shared" si="9"/>
        <v>4059.8629824539994</v>
      </c>
    </row>
    <row r="54" spans="1:63" ht="13" x14ac:dyDescent="0.3">
      <c r="A54" s="10"/>
      <c r="B54" s="48" t="s">
        <v>61</v>
      </c>
      <c r="C54" s="11">
        <v>0</v>
      </c>
      <c r="D54" s="11">
        <v>2.2160596780000001</v>
      </c>
      <c r="E54" s="11">
        <v>0</v>
      </c>
      <c r="F54" s="11">
        <v>0</v>
      </c>
      <c r="G54" s="11">
        <v>0</v>
      </c>
      <c r="H54" s="11">
        <v>27.740639617999999</v>
      </c>
      <c r="I54" s="11">
        <v>2.1288473720000001</v>
      </c>
      <c r="J54" s="11">
        <v>0</v>
      </c>
      <c r="K54" s="11">
        <v>0</v>
      </c>
      <c r="L54" s="11">
        <v>17.323473355000001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9.6547788820000005</v>
      </c>
      <c r="S54" s="11">
        <v>0</v>
      </c>
      <c r="T54" s="11">
        <v>0</v>
      </c>
      <c r="U54" s="11">
        <v>0</v>
      </c>
      <c r="V54" s="11">
        <v>2.8898727989999999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1.1033923409999999</v>
      </c>
      <c r="AC54" s="11">
        <v>0</v>
      </c>
      <c r="AD54" s="11">
        <v>0</v>
      </c>
      <c r="AE54" s="11">
        <v>0</v>
      </c>
      <c r="AF54" s="11">
        <v>1.086970132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1.6014071000000001E-2</v>
      </c>
      <c r="AM54" s="11">
        <v>0</v>
      </c>
      <c r="AN54" s="11">
        <v>0</v>
      </c>
      <c r="AO54" s="11">
        <v>0</v>
      </c>
      <c r="AP54" s="11">
        <v>0.10513328700000001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362.41963805400002</v>
      </c>
      <c r="AW54" s="11">
        <v>27.588223150000001</v>
      </c>
      <c r="AX54" s="11">
        <v>0</v>
      </c>
      <c r="AY54" s="11">
        <v>0</v>
      </c>
      <c r="AZ54" s="11">
        <v>344.58130673599999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142.995471756</v>
      </c>
      <c r="BG54" s="11">
        <v>1.5946925279999999</v>
      </c>
      <c r="BH54" s="11">
        <v>0</v>
      </c>
      <c r="BI54" s="11">
        <v>0</v>
      </c>
      <c r="BJ54" s="11">
        <v>39.188124148999997</v>
      </c>
      <c r="BK54" s="12">
        <f t="shared" si="9"/>
        <v>982.63263790799999</v>
      </c>
    </row>
    <row r="55" spans="1:63" ht="13" x14ac:dyDescent="0.3">
      <c r="A55" s="10"/>
      <c r="B55" s="52" t="s">
        <v>62</v>
      </c>
      <c r="C55" s="11">
        <v>0</v>
      </c>
      <c r="D55" s="11">
        <v>2.6003098480000002</v>
      </c>
      <c r="E55" s="11">
        <v>0</v>
      </c>
      <c r="F55" s="11">
        <v>0</v>
      </c>
      <c r="G55" s="11">
        <v>0</v>
      </c>
      <c r="H55" s="11">
        <v>10.756044513999999</v>
      </c>
      <c r="I55" s="11">
        <v>4.461849806</v>
      </c>
      <c r="J55" s="11">
        <v>11.655655927</v>
      </c>
      <c r="K55" s="11">
        <v>0</v>
      </c>
      <c r="L55" s="11">
        <v>18.305855808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7.0318986580000002</v>
      </c>
      <c r="S55" s="11">
        <v>7.241591487</v>
      </c>
      <c r="T55" s="11">
        <v>0</v>
      </c>
      <c r="U55" s="11">
        <v>0</v>
      </c>
      <c r="V55" s="11">
        <v>3.375308295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12.348091744</v>
      </c>
      <c r="AC55" s="11">
        <v>9.9709527510000004</v>
      </c>
      <c r="AD55" s="11">
        <v>0</v>
      </c>
      <c r="AE55" s="11">
        <v>0</v>
      </c>
      <c r="AF55" s="11">
        <v>701.83674156200004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1.0134871729999999</v>
      </c>
      <c r="AM55" s="11">
        <v>8.2509741870000006</v>
      </c>
      <c r="AN55" s="11">
        <v>0</v>
      </c>
      <c r="AO55" s="11">
        <v>0</v>
      </c>
      <c r="AP55" s="11">
        <v>28.376299021000001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138.092878326</v>
      </c>
      <c r="AW55" s="11">
        <v>85.872746133000007</v>
      </c>
      <c r="AX55" s="11">
        <v>4.3945272000000001E-2</v>
      </c>
      <c r="AY55" s="11">
        <v>0</v>
      </c>
      <c r="AZ55" s="11">
        <v>781.64386086900004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83.431173775000005</v>
      </c>
      <c r="BG55" s="11">
        <v>15.573376506000001</v>
      </c>
      <c r="BH55" s="11">
        <v>0.19597716500000001</v>
      </c>
      <c r="BI55" s="11">
        <v>0</v>
      </c>
      <c r="BJ55" s="11">
        <v>209.438528512</v>
      </c>
      <c r="BK55" s="12">
        <f t="shared" si="9"/>
        <v>2141.517547339</v>
      </c>
    </row>
    <row r="56" spans="1:63" ht="13" x14ac:dyDescent="0.3">
      <c r="A56" s="10"/>
      <c r="B56" s="53" t="s">
        <v>63</v>
      </c>
      <c r="C56" s="11">
        <v>0</v>
      </c>
      <c r="D56" s="11">
        <v>7.3241476060000004</v>
      </c>
      <c r="E56" s="11">
        <v>0</v>
      </c>
      <c r="F56" s="11">
        <v>0</v>
      </c>
      <c r="G56" s="11">
        <v>0</v>
      </c>
      <c r="H56" s="11">
        <v>198.936748755</v>
      </c>
      <c r="I56" s="11">
        <v>11.114352351000001</v>
      </c>
      <c r="J56" s="11">
        <v>0</v>
      </c>
      <c r="K56" s="11">
        <v>0</v>
      </c>
      <c r="L56" s="11">
        <v>97.343251850000001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48.091117081999997</v>
      </c>
      <c r="S56" s="11">
        <v>0</v>
      </c>
      <c r="T56" s="11">
        <v>0</v>
      </c>
      <c r="U56" s="11">
        <v>0</v>
      </c>
      <c r="V56" s="11">
        <v>13.603604242999999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117.613777681</v>
      </c>
      <c r="AC56" s="11">
        <v>1.220815636</v>
      </c>
      <c r="AD56" s="11">
        <v>0</v>
      </c>
      <c r="AE56" s="11">
        <v>0</v>
      </c>
      <c r="AF56" s="11">
        <v>211.20182204700001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9.7532414840000001</v>
      </c>
      <c r="AM56" s="11">
        <v>1.372313951</v>
      </c>
      <c r="AN56" s="11">
        <v>0</v>
      </c>
      <c r="AO56" s="11">
        <v>0</v>
      </c>
      <c r="AP56" s="11">
        <v>11.100374957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  <c r="AV56" s="11">
        <v>2147.979119566</v>
      </c>
      <c r="AW56" s="11">
        <v>124.777318385</v>
      </c>
      <c r="AX56" s="11">
        <v>0</v>
      </c>
      <c r="AY56" s="11">
        <v>0</v>
      </c>
      <c r="AZ56" s="11">
        <v>1222.5044122629999</v>
      </c>
      <c r="BA56" s="11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438.82443651400001</v>
      </c>
      <c r="BG56" s="11">
        <v>36.901640778000001</v>
      </c>
      <c r="BH56" s="11">
        <v>0.190748632</v>
      </c>
      <c r="BI56" s="11">
        <v>0</v>
      </c>
      <c r="BJ56" s="11">
        <v>122.101031765</v>
      </c>
      <c r="BK56" s="12">
        <f t="shared" si="9"/>
        <v>4821.9542755459997</v>
      </c>
    </row>
    <row r="57" spans="1:63" ht="13" x14ac:dyDescent="0.3">
      <c r="A57" s="10"/>
      <c r="B57" s="48" t="s">
        <v>64</v>
      </c>
      <c r="C57" s="11">
        <v>0</v>
      </c>
      <c r="D57" s="11">
        <v>21.044781069999999</v>
      </c>
      <c r="E57" s="11">
        <v>0</v>
      </c>
      <c r="F57" s="11">
        <v>0</v>
      </c>
      <c r="G57" s="11">
        <v>0</v>
      </c>
      <c r="H57" s="11">
        <v>1998.655640942</v>
      </c>
      <c r="I57" s="11">
        <v>87.049790873999996</v>
      </c>
      <c r="J57" s="11">
        <v>0</v>
      </c>
      <c r="K57" s="11">
        <v>0</v>
      </c>
      <c r="L57" s="11">
        <v>762.82164626300005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1118.853277658</v>
      </c>
      <c r="S57" s="11">
        <v>7.3413749340000001</v>
      </c>
      <c r="T57" s="11">
        <v>0</v>
      </c>
      <c r="U57" s="11">
        <v>0</v>
      </c>
      <c r="V57" s="11">
        <v>155.37923999899999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44.101259276999997</v>
      </c>
      <c r="AC57" s="11">
        <v>3.3000839210000001</v>
      </c>
      <c r="AD57" s="11">
        <v>0</v>
      </c>
      <c r="AE57" s="11">
        <v>0</v>
      </c>
      <c r="AF57" s="11">
        <v>126.470845607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3.9947113129999998</v>
      </c>
      <c r="AM57" s="11">
        <v>0.48339310800000002</v>
      </c>
      <c r="AN57" s="11">
        <v>0</v>
      </c>
      <c r="AO57" s="11">
        <v>0</v>
      </c>
      <c r="AP57" s="11">
        <v>8.4572789279999991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11">
        <v>6022.197777159</v>
      </c>
      <c r="AW57" s="11">
        <v>198.81122580600001</v>
      </c>
      <c r="AX57" s="11">
        <v>0</v>
      </c>
      <c r="AY57" s="11">
        <v>0</v>
      </c>
      <c r="AZ57" s="11">
        <v>2600.1777017250001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2608.598967976</v>
      </c>
      <c r="BG57" s="11">
        <v>31.364451734999999</v>
      </c>
      <c r="BH57" s="11">
        <v>0</v>
      </c>
      <c r="BI57" s="11">
        <v>0</v>
      </c>
      <c r="BJ57" s="11">
        <v>490.31322506599997</v>
      </c>
      <c r="BK57" s="12">
        <f t="shared" si="9"/>
        <v>16289.416673361002</v>
      </c>
    </row>
    <row r="58" spans="1:63" ht="13" x14ac:dyDescent="0.3">
      <c r="A58" s="10"/>
      <c r="B58" s="48" t="s">
        <v>65</v>
      </c>
      <c r="C58" s="11">
        <v>0</v>
      </c>
      <c r="D58" s="11">
        <v>17.075323274999999</v>
      </c>
      <c r="E58" s="11">
        <v>0</v>
      </c>
      <c r="F58" s="11">
        <v>0</v>
      </c>
      <c r="G58" s="11">
        <v>0</v>
      </c>
      <c r="H58" s="11">
        <v>1126.1452901570001</v>
      </c>
      <c r="I58" s="11">
        <v>70.300363868000005</v>
      </c>
      <c r="J58" s="11">
        <v>0</v>
      </c>
      <c r="K58" s="11">
        <v>0</v>
      </c>
      <c r="L58" s="11">
        <v>519.35794227899999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499.38725772399999</v>
      </c>
      <c r="S58" s="11">
        <v>1.67672986</v>
      </c>
      <c r="T58" s="11">
        <v>0</v>
      </c>
      <c r="U58" s="11">
        <v>0</v>
      </c>
      <c r="V58" s="11">
        <v>83.900979645000007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21.44154765</v>
      </c>
      <c r="AC58" s="11">
        <v>3.7963075590000002</v>
      </c>
      <c r="AD58" s="11">
        <v>0</v>
      </c>
      <c r="AE58" s="11">
        <v>0</v>
      </c>
      <c r="AF58" s="11">
        <v>498.92656679700002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1.4306627409999999</v>
      </c>
      <c r="AM58" s="11">
        <v>0.84431690400000003</v>
      </c>
      <c r="AN58" s="11">
        <v>0</v>
      </c>
      <c r="AO58" s="11">
        <v>0</v>
      </c>
      <c r="AP58" s="11">
        <v>20.042872658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4109.965202372</v>
      </c>
      <c r="AW58" s="11">
        <v>177.831379441</v>
      </c>
      <c r="AX58" s="11">
        <v>1.0530271000000001E-2</v>
      </c>
      <c r="AY58" s="11">
        <v>1.7885906E-2</v>
      </c>
      <c r="AZ58" s="11">
        <v>2410.8110734530001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1491.8728152910001</v>
      </c>
      <c r="BG58" s="11">
        <v>30.979024737</v>
      </c>
      <c r="BH58" s="11">
        <v>0</v>
      </c>
      <c r="BI58" s="11">
        <v>0</v>
      </c>
      <c r="BJ58" s="11">
        <v>323.25954755399999</v>
      </c>
      <c r="BK58" s="12">
        <f t="shared" si="9"/>
        <v>11409.073620142</v>
      </c>
    </row>
    <row r="59" spans="1:63" ht="13" x14ac:dyDescent="0.3">
      <c r="A59" s="10"/>
      <c r="B59" s="48" t="s">
        <v>66</v>
      </c>
      <c r="C59" s="11">
        <v>0</v>
      </c>
      <c r="D59" s="11">
        <v>5.2868685409999996</v>
      </c>
      <c r="E59" s="11">
        <v>0</v>
      </c>
      <c r="F59" s="11">
        <v>0</v>
      </c>
      <c r="G59" s="11">
        <v>0</v>
      </c>
      <c r="H59" s="11">
        <v>47.981892893999998</v>
      </c>
      <c r="I59" s="11">
        <v>14.132145669</v>
      </c>
      <c r="J59" s="11">
        <v>0</v>
      </c>
      <c r="K59" s="11">
        <v>0</v>
      </c>
      <c r="L59" s="11">
        <v>74.375810036999994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31.069548940000001</v>
      </c>
      <c r="S59" s="11">
        <v>43.398672763999997</v>
      </c>
      <c r="T59" s="11">
        <v>0</v>
      </c>
      <c r="U59" s="11">
        <v>0</v>
      </c>
      <c r="V59" s="11">
        <v>18.671868912000001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41.550195404</v>
      </c>
      <c r="AC59" s="11">
        <v>7.4869927839999999</v>
      </c>
      <c r="AD59" s="11">
        <v>0</v>
      </c>
      <c r="AE59" s="11">
        <v>0</v>
      </c>
      <c r="AF59" s="11">
        <v>952.51611025099999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2.8658021589999998</v>
      </c>
      <c r="AM59" s="11">
        <v>2.4747554319999998</v>
      </c>
      <c r="AN59" s="11">
        <v>0</v>
      </c>
      <c r="AO59" s="11">
        <v>0</v>
      </c>
      <c r="AP59" s="11">
        <v>33.967253544000002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649.08876947500005</v>
      </c>
      <c r="AW59" s="11">
        <v>211.84705094</v>
      </c>
      <c r="AX59" s="11">
        <v>0</v>
      </c>
      <c r="AY59" s="11">
        <v>0</v>
      </c>
      <c r="AZ59" s="11">
        <v>1481.7444264369999</v>
      </c>
      <c r="BA59" s="11">
        <v>0</v>
      </c>
      <c r="BB59" s="11">
        <v>0</v>
      </c>
      <c r="BC59" s="11">
        <v>0</v>
      </c>
      <c r="BD59" s="11">
        <v>0</v>
      </c>
      <c r="BE59" s="11">
        <v>0</v>
      </c>
      <c r="BF59" s="11">
        <v>350.16430906900001</v>
      </c>
      <c r="BG59" s="11">
        <v>27.759439533999998</v>
      </c>
      <c r="BH59" s="11">
        <v>0</v>
      </c>
      <c r="BI59" s="11">
        <v>0</v>
      </c>
      <c r="BJ59" s="11">
        <v>343.63553400199999</v>
      </c>
      <c r="BK59" s="12">
        <f t="shared" si="9"/>
        <v>4340.0174467880006</v>
      </c>
    </row>
    <row r="60" spans="1:63" ht="13" x14ac:dyDescent="0.3">
      <c r="A60" s="10"/>
      <c r="B60" s="48" t="s">
        <v>67</v>
      </c>
      <c r="C60" s="11">
        <v>0</v>
      </c>
      <c r="D60" s="11">
        <v>8.6853107210000005</v>
      </c>
      <c r="E60" s="11">
        <v>0</v>
      </c>
      <c r="F60" s="11">
        <v>0</v>
      </c>
      <c r="G60" s="11">
        <v>0</v>
      </c>
      <c r="H60" s="11">
        <v>130.69148117399999</v>
      </c>
      <c r="I60" s="11">
        <v>24.113750724999999</v>
      </c>
      <c r="J60" s="11">
        <v>0</v>
      </c>
      <c r="K60" s="11">
        <v>0</v>
      </c>
      <c r="L60" s="11">
        <v>162.700113372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35.200703449000002</v>
      </c>
      <c r="S60" s="11">
        <v>1.4005944269999999</v>
      </c>
      <c r="T60" s="11">
        <v>0</v>
      </c>
      <c r="U60" s="11">
        <v>0</v>
      </c>
      <c r="V60" s="11">
        <v>18.654224862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15.425135772000001</v>
      </c>
      <c r="AC60" s="11">
        <v>4.2731392860000001</v>
      </c>
      <c r="AD60" s="11">
        <v>0</v>
      </c>
      <c r="AE60" s="11">
        <v>0</v>
      </c>
      <c r="AF60" s="11">
        <v>287.12069533300001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1.0375135870000001</v>
      </c>
      <c r="AM60" s="11">
        <v>1.1866402970000001</v>
      </c>
      <c r="AN60" s="11">
        <v>0</v>
      </c>
      <c r="AO60" s="11">
        <v>0</v>
      </c>
      <c r="AP60" s="11">
        <v>16.3750143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1">
        <v>1241.863870574</v>
      </c>
      <c r="AW60" s="11">
        <v>177.54948757899999</v>
      </c>
      <c r="AX60" s="11">
        <v>1.5167552360000001</v>
      </c>
      <c r="AY60" s="11">
        <v>0</v>
      </c>
      <c r="AZ60" s="11">
        <v>2642.211188192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331.93810381499998</v>
      </c>
      <c r="BG60" s="11">
        <v>21.517783462000001</v>
      </c>
      <c r="BH60" s="11">
        <v>0</v>
      </c>
      <c r="BI60" s="11">
        <v>0</v>
      </c>
      <c r="BJ60" s="11">
        <v>328.53828079200002</v>
      </c>
      <c r="BK60" s="12">
        <f t="shared" si="9"/>
        <v>5451.9997869550007</v>
      </c>
    </row>
    <row r="61" spans="1:63" ht="13" x14ac:dyDescent="0.3">
      <c r="A61" s="10"/>
      <c r="B61" s="48" t="s">
        <v>68</v>
      </c>
      <c r="C61" s="11">
        <v>0</v>
      </c>
      <c r="D61" s="11">
        <v>1.005373367</v>
      </c>
      <c r="E61" s="11">
        <v>0</v>
      </c>
      <c r="F61" s="11">
        <v>0</v>
      </c>
      <c r="G61" s="11">
        <v>0</v>
      </c>
      <c r="H61" s="11">
        <v>22.386212017999998</v>
      </c>
      <c r="I61" s="11">
        <v>30.471335984</v>
      </c>
      <c r="J61" s="11">
        <v>0</v>
      </c>
      <c r="K61" s="11">
        <v>0</v>
      </c>
      <c r="L61" s="11">
        <v>133.02109089199999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11.354447119</v>
      </c>
      <c r="S61" s="11">
        <v>25.557573825999999</v>
      </c>
      <c r="T61" s="11">
        <v>0</v>
      </c>
      <c r="U61" s="11">
        <v>0</v>
      </c>
      <c r="V61" s="11">
        <v>24.496601972000001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1.5291099930000001</v>
      </c>
      <c r="AC61" s="11">
        <v>6.3058947810000001</v>
      </c>
      <c r="AD61" s="11">
        <v>0</v>
      </c>
      <c r="AE61" s="11">
        <v>0</v>
      </c>
      <c r="AF61" s="11">
        <v>35.218669591000001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0.100452271</v>
      </c>
      <c r="AM61" s="11">
        <v>0</v>
      </c>
      <c r="AN61" s="11">
        <v>0</v>
      </c>
      <c r="AO61" s="11">
        <v>0</v>
      </c>
      <c r="AP61" s="11">
        <v>0.45294007800000002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36.971273597</v>
      </c>
      <c r="AW61" s="11">
        <v>59.554611088999998</v>
      </c>
      <c r="AX61" s="11">
        <v>0</v>
      </c>
      <c r="AY61" s="11">
        <v>0</v>
      </c>
      <c r="AZ61" s="11">
        <v>224.85082637799999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12.260474026000001</v>
      </c>
      <c r="BG61" s="11">
        <v>7.1919876</v>
      </c>
      <c r="BH61" s="11">
        <v>0</v>
      </c>
      <c r="BI61" s="11">
        <v>0</v>
      </c>
      <c r="BJ61" s="11">
        <v>30.861919053000001</v>
      </c>
      <c r="BK61" s="12">
        <f t="shared" si="9"/>
        <v>663.59079363499984</v>
      </c>
    </row>
    <row r="62" spans="1:63" ht="13" x14ac:dyDescent="0.3">
      <c r="A62" s="10"/>
      <c r="B62" s="48" t="s">
        <v>69</v>
      </c>
      <c r="C62" s="25">
        <v>0</v>
      </c>
      <c r="D62" s="25">
        <v>1.3608530649999999</v>
      </c>
      <c r="E62" s="25">
        <v>0</v>
      </c>
      <c r="F62" s="25">
        <v>0</v>
      </c>
      <c r="G62" s="25">
        <v>0</v>
      </c>
      <c r="H62" s="25">
        <v>28.937867785000002</v>
      </c>
      <c r="I62" s="25">
        <v>16.364231512</v>
      </c>
      <c r="J62" s="25">
        <v>0</v>
      </c>
      <c r="K62" s="25">
        <v>0</v>
      </c>
      <c r="L62" s="25">
        <v>28.527601142999998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15.864064393</v>
      </c>
      <c r="S62" s="25">
        <v>5.7305862999999999E-2</v>
      </c>
      <c r="T62" s="25">
        <v>0</v>
      </c>
      <c r="U62" s="25">
        <v>0</v>
      </c>
      <c r="V62" s="25">
        <v>4.7848193349999999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12.712060428999999</v>
      </c>
      <c r="AC62" s="25">
        <v>5.4059178279999998</v>
      </c>
      <c r="AD62" s="25">
        <v>0</v>
      </c>
      <c r="AE62" s="25">
        <v>0</v>
      </c>
      <c r="AF62" s="25">
        <v>93.921774466000002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5">
        <v>0.50515679400000002</v>
      </c>
      <c r="AM62" s="25">
        <v>0.39994339099999998</v>
      </c>
      <c r="AN62" s="25">
        <v>0</v>
      </c>
      <c r="AO62" s="25">
        <v>0</v>
      </c>
      <c r="AP62" s="25">
        <v>1.3582898590000001</v>
      </c>
      <c r="AQ62" s="25">
        <v>0</v>
      </c>
      <c r="AR62" s="25">
        <v>0</v>
      </c>
      <c r="AS62" s="25">
        <v>0</v>
      </c>
      <c r="AT62" s="25">
        <v>0</v>
      </c>
      <c r="AU62" s="25">
        <v>0</v>
      </c>
      <c r="AV62" s="25">
        <v>25.144479603000001</v>
      </c>
      <c r="AW62" s="25">
        <v>3.0463249640000001</v>
      </c>
      <c r="AX62" s="25">
        <v>0</v>
      </c>
      <c r="AY62" s="25">
        <v>0</v>
      </c>
      <c r="AZ62" s="25">
        <v>38.123961182999999</v>
      </c>
      <c r="BA62" s="25">
        <v>0</v>
      </c>
      <c r="BB62" s="25">
        <v>0</v>
      </c>
      <c r="BC62" s="25">
        <v>0</v>
      </c>
      <c r="BD62" s="25">
        <v>0</v>
      </c>
      <c r="BE62" s="25">
        <v>0</v>
      </c>
      <c r="BF62" s="25">
        <v>7.9476175019999999</v>
      </c>
      <c r="BG62" s="25">
        <v>0.11811737999999999</v>
      </c>
      <c r="BH62" s="25">
        <v>0</v>
      </c>
      <c r="BI62" s="25">
        <v>0</v>
      </c>
      <c r="BJ62" s="25">
        <v>3.535704698</v>
      </c>
      <c r="BK62" s="12">
        <f t="shared" si="9"/>
        <v>288.11609119300005</v>
      </c>
    </row>
    <row r="63" spans="1:63" ht="13" x14ac:dyDescent="0.3">
      <c r="A63" s="10"/>
      <c r="B63" s="54" t="s">
        <v>70</v>
      </c>
      <c r="C63" s="26">
        <v>0</v>
      </c>
      <c r="D63" s="26">
        <v>1.943804885</v>
      </c>
      <c r="E63" s="26">
        <v>0</v>
      </c>
      <c r="F63" s="26">
        <v>0</v>
      </c>
      <c r="G63" s="26">
        <v>0</v>
      </c>
      <c r="H63" s="26">
        <v>12.240097006999999</v>
      </c>
      <c r="I63" s="26">
        <v>7.0896908740000004</v>
      </c>
      <c r="J63" s="26">
        <v>0</v>
      </c>
      <c r="K63" s="26">
        <v>0</v>
      </c>
      <c r="L63" s="26">
        <v>33.773264722999997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7.8450329620000003</v>
      </c>
      <c r="S63" s="26">
        <v>1.160026561</v>
      </c>
      <c r="T63" s="26">
        <v>0</v>
      </c>
      <c r="U63" s="26">
        <v>0</v>
      </c>
      <c r="V63" s="26">
        <v>3.8419841300000002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17.819075990999998</v>
      </c>
      <c r="AC63" s="26">
        <v>4.4467316070000003</v>
      </c>
      <c r="AD63" s="26">
        <v>0</v>
      </c>
      <c r="AE63" s="26">
        <v>0</v>
      </c>
      <c r="AF63" s="26">
        <v>656.92796441500002</v>
      </c>
      <c r="AG63" s="26">
        <v>0</v>
      </c>
      <c r="AH63" s="26">
        <v>0</v>
      </c>
      <c r="AI63" s="26">
        <v>0</v>
      </c>
      <c r="AJ63" s="26">
        <v>0</v>
      </c>
      <c r="AK63" s="26">
        <v>0</v>
      </c>
      <c r="AL63" s="26">
        <v>1.805326904</v>
      </c>
      <c r="AM63" s="26">
        <v>2.6773451349999999</v>
      </c>
      <c r="AN63" s="26">
        <v>0</v>
      </c>
      <c r="AO63" s="26">
        <v>0</v>
      </c>
      <c r="AP63" s="26">
        <v>26.231679501999999</v>
      </c>
      <c r="AQ63" s="26">
        <v>0</v>
      </c>
      <c r="AR63" s="26">
        <v>0</v>
      </c>
      <c r="AS63" s="26">
        <v>0</v>
      </c>
      <c r="AT63" s="26">
        <v>0</v>
      </c>
      <c r="AU63" s="26">
        <v>0</v>
      </c>
      <c r="AV63" s="26">
        <v>132.128106968</v>
      </c>
      <c r="AW63" s="26">
        <v>75.588824626000005</v>
      </c>
      <c r="AX63" s="26">
        <v>0</v>
      </c>
      <c r="AY63" s="26">
        <v>0</v>
      </c>
      <c r="AZ63" s="26">
        <v>384.07462330800001</v>
      </c>
      <c r="BA63" s="26"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70.584425846000002</v>
      </c>
      <c r="BG63" s="26">
        <v>8.6436763499999998</v>
      </c>
      <c r="BH63" s="26">
        <v>0</v>
      </c>
      <c r="BI63" s="26">
        <v>0</v>
      </c>
      <c r="BJ63" s="26">
        <v>82.871028248000002</v>
      </c>
      <c r="BK63" s="12">
        <f t="shared" si="9"/>
        <v>1531.6927100419998</v>
      </c>
    </row>
    <row r="64" spans="1:63" ht="13" x14ac:dyDescent="0.3">
      <c r="A64" s="10"/>
      <c r="B64" s="22" t="s">
        <v>137</v>
      </c>
      <c r="C64" s="26">
        <v>0</v>
      </c>
      <c r="D64" s="26">
        <v>2.284224794</v>
      </c>
      <c r="E64" s="26">
        <v>0</v>
      </c>
      <c r="F64" s="26">
        <v>0</v>
      </c>
      <c r="G64" s="26">
        <v>0</v>
      </c>
      <c r="H64" s="26">
        <v>23.136731495999999</v>
      </c>
      <c r="I64" s="26">
        <v>5.0791408740000001</v>
      </c>
      <c r="J64" s="26">
        <v>38.851535255000002</v>
      </c>
      <c r="K64" s="26">
        <v>0</v>
      </c>
      <c r="L64" s="26">
        <v>15.153986680999999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16.250209907999999</v>
      </c>
      <c r="S64" s="26">
        <v>4.3570363419999998</v>
      </c>
      <c r="T64" s="26">
        <v>0</v>
      </c>
      <c r="U64" s="26">
        <v>0</v>
      </c>
      <c r="V64" s="26">
        <v>8.5955266990000005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22.269969007</v>
      </c>
      <c r="AC64" s="26">
        <v>8.4425516320000007</v>
      </c>
      <c r="AD64" s="26">
        <v>0</v>
      </c>
      <c r="AE64" s="26">
        <v>0</v>
      </c>
      <c r="AF64" s="26">
        <v>608.93023787599998</v>
      </c>
      <c r="AG64" s="26">
        <v>0</v>
      </c>
      <c r="AH64" s="26">
        <v>0</v>
      </c>
      <c r="AI64" s="26">
        <v>0</v>
      </c>
      <c r="AJ64" s="26">
        <v>0</v>
      </c>
      <c r="AK64" s="26">
        <v>0</v>
      </c>
      <c r="AL64" s="26">
        <v>1.6756259490000001</v>
      </c>
      <c r="AM64" s="26">
        <v>4.3391112529999996</v>
      </c>
      <c r="AN64" s="26">
        <v>0</v>
      </c>
      <c r="AO64" s="26">
        <v>0</v>
      </c>
      <c r="AP64" s="26">
        <v>27.082324857</v>
      </c>
      <c r="AQ64" s="26">
        <v>0</v>
      </c>
      <c r="AR64" s="26">
        <v>0</v>
      </c>
      <c r="AS64" s="26">
        <v>0</v>
      </c>
      <c r="AT64" s="26">
        <v>0</v>
      </c>
      <c r="AU64" s="26">
        <v>0</v>
      </c>
      <c r="AV64" s="26">
        <v>188.73429324200001</v>
      </c>
      <c r="AW64" s="26">
        <v>67.000521304000003</v>
      </c>
      <c r="AX64" s="26">
        <v>0</v>
      </c>
      <c r="AY64" s="26">
        <v>0</v>
      </c>
      <c r="AZ64" s="26">
        <v>482.217256733</v>
      </c>
      <c r="BA64" s="26">
        <v>0</v>
      </c>
      <c r="BB64" s="26">
        <v>0</v>
      </c>
      <c r="BC64" s="26">
        <v>0</v>
      </c>
      <c r="BD64" s="26">
        <v>0</v>
      </c>
      <c r="BE64" s="26">
        <v>0</v>
      </c>
      <c r="BF64" s="26">
        <v>122.10265474400001</v>
      </c>
      <c r="BG64" s="26">
        <v>13.238047881</v>
      </c>
      <c r="BH64" s="26">
        <v>4.8293099999999999E-2</v>
      </c>
      <c r="BI64" s="26">
        <v>0</v>
      </c>
      <c r="BJ64" s="26">
        <v>132.34531742799999</v>
      </c>
      <c r="BK64" s="12">
        <f>SUM(C64:BJ64)</f>
        <v>1792.1345970550001</v>
      </c>
    </row>
    <row r="65" spans="1:63" ht="14.5" x14ac:dyDescent="0.35">
      <c r="A65" s="10"/>
      <c r="B65" s="46" t="s">
        <v>21</v>
      </c>
      <c r="C65" s="15">
        <f t="shared" ref="C65:BJ65" si="10">SUM(C46:C64)</f>
        <v>0</v>
      </c>
      <c r="D65" s="15">
        <f t="shared" si="10"/>
        <v>109.26912277800001</v>
      </c>
      <c r="E65" s="15">
        <f t="shared" si="10"/>
        <v>0</v>
      </c>
      <c r="F65" s="15">
        <f t="shared" si="10"/>
        <v>0</v>
      </c>
      <c r="G65" s="15">
        <f t="shared" si="10"/>
        <v>0</v>
      </c>
      <c r="H65" s="15">
        <f t="shared" si="10"/>
        <v>4725.9477671760005</v>
      </c>
      <c r="I65" s="15">
        <f t="shared" si="10"/>
        <v>2597.1278633789993</v>
      </c>
      <c r="J65" s="15">
        <f t="shared" si="10"/>
        <v>78.111006849000006</v>
      </c>
      <c r="K65" s="15">
        <f t="shared" si="10"/>
        <v>0</v>
      </c>
      <c r="L65" s="15">
        <f t="shared" si="10"/>
        <v>3450.4558640039995</v>
      </c>
      <c r="M65" s="15">
        <f t="shared" si="10"/>
        <v>0</v>
      </c>
      <c r="N65" s="15">
        <f t="shared" si="10"/>
        <v>0</v>
      </c>
      <c r="O65" s="15">
        <f t="shared" si="10"/>
        <v>0</v>
      </c>
      <c r="P65" s="15">
        <f t="shared" si="10"/>
        <v>0</v>
      </c>
      <c r="Q65" s="15">
        <f t="shared" si="10"/>
        <v>0</v>
      </c>
      <c r="R65" s="15">
        <f t="shared" si="10"/>
        <v>2225.4115635009998</v>
      </c>
      <c r="S65" s="15">
        <f t="shared" si="10"/>
        <v>128.25471504799998</v>
      </c>
      <c r="T65" s="15">
        <f t="shared" si="10"/>
        <v>0</v>
      </c>
      <c r="U65" s="15">
        <f t="shared" si="10"/>
        <v>0</v>
      </c>
      <c r="V65" s="15">
        <f t="shared" si="10"/>
        <v>474.26551610199999</v>
      </c>
      <c r="W65" s="15">
        <f t="shared" si="10"/>
        <v>0</v>
      </c>
      <c r="X65" s="15">
        <f t="shared" si="10"/>
        <v>0</v>
      </c>
      <c r="Y65" s="15">
        <f t="shared" si="10"/>
        <v>0</v>
      </c>
      <c r="Z65" s="15">
        <f t="shared" si="10"/>
        <v>0</v>
      </c>
      <c r="AA65" s="15">
        <f t="shared" si="10"/>
        <v>0</v>
      </c>
      <c r="AB65" s="15">
        <f t="shared" si="10"/>
        <v>525.17101463000006</v>
      </c>
      <c r="AC65" s="15">
        <f t="shared" si="10"/>
        <v>112.293561623</v>
      </c>
      <c r="AD65" s="15">
        <f t="shared" si="10"/>
        <v>0</v>
      </c>
      <c r="AE65" s="15">
        <f t="shared" si="10"/>
        <v>0</v>
      </c>
      <c r="AF65" s="15">
        <f t="shared" si="10"/>
        <v>5522.0579866850003</v>
      </c>
      <c r="AG65" s="15">
        <f t="shared" si="10"/>
        <v>0</v>
      </c>
      <c r="AH65" s="15">
        <f t="shared" si="10"/>
        <v>0</v>
      </c>
      <c r="AI65" s="15">
        <f t="shared" si="10"/>
        <v>0</v>
      </c>
      <c r="AJ65" s="15">
        <f t="shared" si="10"/>
        <v>0</v>
      </c>
      <c r="AK65" s="15">
        <f t="shared" si="10"/>
        <v>0</v>
      </c>
      <c r="AL65" s="15">
        <f t="shared" si="10"/>
        <v>37.122777715000005</v>
      </c>
      <c r="AM65" s="15">
        <f t="shared" si="10"/>
        <v>25.686454272999999</v>
      </c>
      <c r="AN65" s="15">
        <f t="shared" si="10"/>
        <v>0</v>
      </c>
      <c r="AO65" s="15">
        <f t="shared" si="10"/>
        <v>0</v>
      </c>
      <c r="AP65" s="15">
        <f t="shared" si="10"/>
        <v>206.41367217599998</v>
      </c>
      <c r="AQ65" s="15">
        <f t="shared" si="10"/>
        <v>0</v>
      </c>
      <c r="AR65" s="15">
        <f t="shared" si="10"/>
        <v>0</v>
      </c>
      <c r="AS65" s="15">
        <f t="shared" si="10"/>
        <v>0</v>
      </c>
      <c r="AT65" s="15">
        <f t="shared" si="10"/>
        <v>0</v>
      </c>
      <c r="AU65" s="15">
        <f t="shared" si="10"/>
        <v>0</v>
      </c>
      <c r="AV65" s="15">
        <f t="shared" si="10"/>
        <v>22736.386663093002</v>
      </c>
      <c r="AW65" s="15">
        <f t="shared" si="10"/>
        <v>2059.660121418</v>
      </c>
      <c r="AX65" s="15">
        <f t="shared" si="10"/>
        <v>1.571230779</v>
      </c>
      <c r="AY65" s="15">
        <f t="shared" si="10"/>
        <v>3.5508540000000005E-2</v>
      </c>
      <c r="AZ65" s="15">
        <f t="shared" si="10"/>
        <v>20138.989535876</v>
      </c>
      <c r="BA65" s="15">
        <f t="shared" si="10"/>
        <v>0</v>
      </c>
      <c r="BB65" s="15">
        <f t="shared" si="10"/>
        <v>0</v>
      </c>
      <c r="BC65" s="15">
        <f t="shared" si="10"/>
        <v>0</v>
      </c>
      <c r="BD65" s="15">
        <f t="shared" si="10"/>
        <v>0</v>
      </c>
      <c r="BE65" s="15">
        <f t="shared" si="10"/>
        <v>0</v>
      </c>
      <c r="BF65" s="15">
        <f t="shared" si="10"/>
        <v>8234.4954006959997</v>
      </c>
      <c r="BG65" s="15">
        <f t="shared" si="10"/>
        <v>313.66448127100006</v>
      </c>
      <c r="BH65" s="15">
        <f t="shared" si="10"/>
        <v>0.43501889699999996</v>
      </c>
      <c r="BI65" s="15">
        <f t="shared" si="10"/>
        <v>0</v>
      </c>
      <c r="BJ65" s="15">
        <f t="shared" si="10"/>
        <v>2986.1892649179999</v>
      </c>
      <c r="BK65" s="15">
        <f>SUM(BK46:BK64)</f>
        <v>76689.016111427016</v>
      </c>
    </row>
    <row r="66" spans="1:63" ht="13" x14ac:dyDescent="0.3">
      <c r="A66" s="10"/>
      <c r="B66" s="50" t="s">
        <v>71</v>
      </c>
      <c r="C66" s="15">
        <f>C65+C44</f>
        <v>0</v>
      </c>
      <c r="D66" s="13">
        <f>D44+D65</f>
        <v>117.65409817300001</v>
      </c>
      <c r="E66" s="13">
        <f>E44+E65</f>
        <v>0</v>
      </c>
      <c r="F66" s="13">
        <f>F44+F65</f>
        <v>0</v>
      </c>
      <c r="G66" s="27">
        <f>G44+G65</f>
        <v>0</v>
      </c>
      <c r="H66" s="15">
        <f>H65+H44</f>
        <v>5007.4800567370003</v>
      </c>
      <c r="I66" s="13">
        <f>I44+I65</f>
        <v>2597.1485758249992</v>
      </c>
      <c r="J66" s="13">
        <f>J44+J65</f>
        <v>78.111006849000006</v>
      </c>
      <c r="K66" s="13">
        <f>K44+K65</f>
        <v>0</v>
      </c>
      <c r="L66" s="27">
        <f>L44+L65</f>
        <v>3473.9934968729995</v>
      </c>
      <c r="M66" s="15">
        <f>M65+M44</f>
        <v>0</v>
      </c>
      <c r="N66" s="13">
        <f>N44+N65</f>
        <v>0</v>
      </c>
      <c r="O66" s="13">
        <f>O44+O65</f>
        <v>0</v>
      </c>
      <c r="P66" s="13">
        <f>P44+P65</f>
        <v>0</v>
      </c>
      <c r="Q66" s="27">
        <f>Q44+Q65</f>
        <v>0</v>
      </c>
      <c r="R66" s="15">
        <f>R65+R44</f>
        <v>2387.3401968399999</v>
      </c>
      <c r="S66" s="13">
        <f>S44+S65</f>
        <v>128.25471504799998</v>
      </c>
      <c r="T66" s="13">
        <f>T44+T65</f>
        <v>0</v>
      </c>
      <c r="U66" s="13">
        <f>U44+U65</f>
        <v>0</v>
      </c>
      <c r="V66" s="27">
        <f>V44+V65</f>
        <v>481.759910816</v>
      </c>
      <c r="W66" s="15">
        <f>W65+W44</f>
        <v>0</v>
      </c>
      <c r="X66" s="13">
        <f>X44+X65</f>
        <v>0</v>
      </c>
      <c r="Y66" s="13">
        <f>Y44+Y65</f>
        <v>0</v>
      </c>
      <c r="Z66" s="13">
        <f>Z44+Z65</f>
        <v>0</v>
      </c>
      <c r="AA66" s="27">
        <f>AA44+AA65</f>
        <v>0</v>
      </c>
      <c r="AB66" s="15">
        <f>AB65+AB44</f>
        <v>544.42359350100003</v>
      </c>
      <c r="AC66" s="13">
        <f>AC44+AC65</f>
        <v>112.293561623</v>
      </c>
      <c r="AD66" s="13">
        <f>AD44+AD65</f>
        <v>0</v>
      </c>
      <c r="AE66" s="13">
        <f>AE44+AE65</f>
        <v>0</v>
      </c>
      <c r="AF66" s="27">
        <f>AF44+AF65</f>
        <v>5527.5341846130004</v>
      </c>
      <c r="AG66" s="15">
        <f>AG65+AG44</f>
        <v>0</v>
      </c>
      <c r="AH66" s="13">
        <f>AH44+AH65</f>
        <v>0</v>
      </c>
      <c r="AI66" s="13">
        <f>AI44+AI65</f>
        <v>0</v>
      </c>
      <c r="AJ66" s="13">
        <f>AJ44+AJ65</f>
        <v>0</v>
      </c>
      <c r="AK66" s="27">
        <f>AK44+AK65</f>
        <v>0</v>
      </c>
      <c r="AL66" s="15">
        <f>AL65+AL44</f>
        <v>38.486891018000009</v>
      </c>
      <c r="AM66" s="13">
        <f>AM44+AM65</f>
        <v>25.686454272999999</v>
      </c>
      <c r="AN66" s="13">
        <f>AN44+AN65</f>
        <v>0</v>
      </c>
      <c r="AO66" s="13">
        <f>AO44+AO65</f>
        <v>0</v>
      </c>
      <c r="AP66" s="27">
        <f>AP44+AP65</f>
        <v>206.64132366499999</v>
      </c>
      <c r="AQ66" s="15">
        <f>AQ65+AQ44</f>
        <v>0</v>
      </c>
      <c r="AR66" s="13">
        <f>AR44+AR65</f>
        <v>0</v>
      </c>
      <c r="AS66" s="13">
        <f>AS44+AS65</f>
        <v>0</v>
      </c>
      <c r="AT66" s="13">
        <f>AT44+AT65</f>
        <v>0</v>
      </c>
      <c r="AU66" s="27">
        <f>AU44+AU65</f>
        <v>0</v>
      </c>
      <c r="AV66" s="15">
        <f>AV65+AV44</f>
        <v>25224.579941818003</v>
      </c>
      <c r="AW66" s="13">
        <f>AW44+AW65</f>
        <v>2068.5001935730002</v>
      </c>
      <c r="AX66" s="13">
        <f>AX44+AX65</f>
        <v>1.571230779</v>
      </c>
      <c r="AY66" s="13">
        <f>AY44+AY65</f>
        <v>3.5508540000000005E-2</v>
      </c>
      <c r="AZ66" s="28">
        <f>AZ44+AZ65</f>
        <v>20517.822324094999</v>
      </c>
      <c r="BA66" s="15">
        <f>BA65+BA44</f>
        <v>0</v>
      </c>
      <c r="BB66" s="13">
        <f>BB44+BB65</f>
        <v>0</v>
      </c>
      <c r="BC66" s="13">
        <f>BC44+BC65</f>
        <v>0</v>
      </c>
      <c r="BD66" s="13">
        <f>BD44+BD65</f>
        <v>0</v>
      </c>
      <c r="BE66" s="27">
        <f>BE44+BE65</f>
        <v>0</v>
      </c>
      <c r="BF66" s="15">
        <f>BF65+BF44</f>
        <v>9099.4731522940001</v>
      </c>
      <c r="BG66" s="13">
        <f>BG44+BG65</f>
        <v>316.89004205600008</v>
      </c>
      <c r="BH66" s="13">
        <f>BH44+BH65</f>
        <v>0.43501889699999996</v>
      </c>
      <c r="BI66" s="13">
        <f>BI44+BI65</f>
        <v>0</v>
      </c>
      <c r="BJ66" s="27">
        <f>BJ44+BJ65</f>
        <v>3081.196066389</v>
      </c>
      <c r="BK66" s="29">
        <f>BK44+BK65</f>
        <v>81037.311544295022</v>
      </c>
    </row>
    <row r="67" spans="1:63" ht="3" customHeight="1" x14ac:dyDescent="0.3">
      <c r="A67" s="10"/>
      <c r="B67" s="43"/>
      <c r="C67" s="76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8"/>
    </row>
    <row r="68" spans="1:63" s="4" customFormat="1" ht="13" x14ac:dyDescent="0.3">
      <c r="A68" s="19" t="s">
        <v>72</v>
      </c>
      <c r="B68" s="55" t="s">
        <v>73</v>
      </c>
      <c r="C68" s="79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1"/>
    </row>
    <row r="69" spans="1:63" s="4" customFormat="1" ht="13" x14ac:dyDescent="0.3">
      <c r="A69" s="19" t="s">
        <v>12</v>
      </c>
      <c r="B69" s="47" t="s">
        <v>74</v>
      </c>
      <c r="C69" s="79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1"/>
    </row>
    <row r="70" spans="1:63" s="4" customFormat="1" ht="13" x14ac:dyDescent="0.3">
      <c r="A70" s="19"/>
      <c r="B70" s="44" t="s">
        <v>20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11">
        <v>0</v>
      </c>
      <c r="AK70" s="11">
        <v>0</v>
      </c>
      <c r="AL70" s="11">
        <v>0</v>
      </c>
      <c r="AM70" s="11">
        <v>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  <c r="AT70" s="11">
        <v>0</v>
      </c>
      <c r="AU70" s="11">
        <v>0</v>
      </c>
      <c r="AV70" s="11">
        <v>0</v>
      </c>
      <c r="AW70" s="11">
        <v>0</v>
      </c>
      <c r="AX70" s="11">
        <v>0</v>
      </c>
      <c r="AY70" s="11">
        <v>0</v>
      </c>
      <c r="AZ70" s="11">
        <v>0</v>
      </c>
      <c r="BA70" s="11">
        <v>0</v>
      </c>
      <c r="BB70" s="11">
        <v>0</v>
      </c>
      <c r="BC70" s="11">
        <v>0</v>
      </c>
      <c r="BD70" s="11">
        <v>0</v>
      </c>
      <c r="BE70" s="11">
        <v>0</v>
      </c>
      <c r="BF70" s="11">
        <v>0</v>
      </c>
      <c r="BG70" s="11">
        <v>0</v>
      </c>
      <c r="BH70" s="11">
        <v>0</v>
      </c>
      <c r="BI70" s="11">
        <v>0</v>
      </c>
      <c r="BJ70" s="11">
        <v>0</v>
      </c>
      <c r="BK70" s="12">
        <f>SUM(C70:BJ70)</f>
        <v>0</v>
      </c>
    </row>
    <row r="71" spans="1:63" s="4" customFormat="1" ht="13" x14ac:dyDescent="0.3">
      <c r="A71" s="19"/>
      <c r="B71" s="56" t="s">
        <v>75</v>
      </c>
      <c r="C71" s="30">
        <f>SUM(C70)</f>
        <v>0</v>
      </c>
      <c r="D71" s="24">
        <f t="shared" ref="D71:BH71" si="11">SUM(D70)</f>
        <v>0</v>
      </c>
      <c r="E71" s="24">
        <f t="shared" si="11"/>
        <v>0</v>
      </c>
      <c r="F71" s="24">
        <f t="shared" si="11"/>
        <v>0</v>
      </c>
      <c r="G71" s="17">
        <f t="shared" si="11"/>
        <v>0</v>
      </c>
      <c r="H71" s="30">
        <f t="shared" si="11"/>
        <v>0</v>
      </c>
      <c r="I71" s="24">
        <f t="shared" si="11"/>
        <v>0</v>
      </c>
      <c r="J71" s="24">
        <f t="shared" si="11"/>
        <v>0</v>
      </c>
      <c r="K71" s="24">
        <f t="shared" si="11"/>
        <v>0</v>
      </c>
      <c r="L71" s="17">
        <f t="shared" si="11"/>
        <v>0</v>
      </c>
      <c r="M71" s="30">
        <f t="shared" si="11"/>
        <v>0</v>
      </c>
      <c r="N71" s="24">
        <f t="shared" si="11"/>
        <v>0</v>
      </c>
      <c r="O71" s="24">
        <f t="shared" si="11"/>
        <v>0</v>
      </c>
      <c r="P71" s="24">
        <f t="shared" si="11"/>
        <v>0</v>
      </c>
      <c r="Q71" s="17">
        <f t="shared" si="11"/>
        <v>0</v>
      </c>
      <c r="R71" s="30">
        <f t="shared" si="11"/>
        <v>0</v>
      </c>
      <c r="S71" s="24">
        <f t="shared" si="11"/>
        <v>0</v>
      </c>
      <c r="T71" s="24">
        <f t="shared" si="11"/>
        <v>0</v>
      </c>
      <c r="U71" s="24">
        <f t="shared" si="11"/>
        <v>0</v>
      </c>
      <c r="V71" s="17">
        <f t="shared" si="11"/>
        <v>0</v>
      </c>
      <c r="W71" s="30">
        <f t="shared" si="11"/>
        <v>0</v>
      </c>
      <c r="X71" s="24">
        <f t="shared" si="11"/>
        <v>0</v>
      </c>
      <c r="Y71" s="24">
        <f t="shared" si="11"/>
        <v>0</v>
      </c>
      <c r="Z71" s="24">
        <f t="shared" si="11"/>
        <v>0</v>
      </c>
      <c r="AA71" s="17">
        <f t="shared" si="11"/>
        <v>0</v>
      </c>
      <c r="AB71" s="30">
        <f t="shared" si="11"/>
        <v>0</v>
      </c>
      <c r="AC71" s="24">
        <f t="shared" si="11"/>
        <v>0</v>
      </c>
      <c r="AD71" s="24">
        <f t="shared" si="11"/>
        <v>0</v>
      </c>
      <c r="AE71" s="24">
        <f t="shared" si="11"/>
        <v>0</v>
      </c>
      <c r="AF71" s="17">
        <f t="shared" si="11"/>
        <v>0</v>
      </c>
      <c r="AG71" s="30">
        <f t="shared" si="11"/>
        <v>0</v>
      </c>
      <c r="AH71" s="24">
        <f t="shared" si="11"/>
        <v>0</v>
      </c>
      <c r="AI71" s="24">
        <f t="shared" si="11"/>
        <v>0</v>
      </c>
      <c r="AJ71" s="24">
        <f t="shared" si="11"/>
        <v>0</v>
      </c>
      <c r="AK71" s="17">
        <f t="shared" si="11"/>
        <v>0</v>
      </c>
      <c r="AL71" s="30">
        <f t="shared" si="11"/>
        <v>0</v>
      </c>
      <c r="AM71" s="24">
        <f t="shared" si="11"/>
        <v>0</v>
      </c>
      <c r="AN71" s="24">
        <f t="shared" si="11"/>
        <v>0</v>
      </c>
      <c r="AO71" s="24">
        <f t="shared" si="11"/>
        <v>0</v>
      </c>
      <c r="AP71" s="17">
        <f t="shared" si="11"/>
        <v>0</v>
      </c>
      <c r="AQ71" s="30">
        <f t="shared" si="11"/>
        <v>0</v>
      </c>
      <c r="AR71" s="24">
        <f t="shared" si="11"/>
        <v>0</v>
      </c>
      <c r="AS71" s="24">
        <f t="shared" si="11"/>
        <v>0</v>
      </c>
      <c r="AT71" s="24">
        <f t="shared" si="11"/>
        <v>0</v>
      </c>
      <c r="AU71" s="17">
        <f t="shared" si="11"/>
        <v>0</v>
      </c>
      <c r="AV71" s="30">
        <f t="shared" si="11"/>
        <v>0</v>
      </c>
      <c r="AW71" s="24">
        <f t="shared" si="11"/>
        <v>0</v>
      </c>
      <c r="AX71" s="24">
        <f t="shared" si="11"/>
        <v>0</v>
      </c>
      <c r="AY71" s="24">
        <f t="shared" si="11"/>
        <v>0</v>
      </c>
      <c r="AZ71" s="17">
        <f t="shared" si="11"/>
        <v>0</v>
      </c>
      <c r="BA71" s="30">
        <f t="shared" si="11"/>
        <v>0</v>
      </c>
      <c r="BB71" s="24">
        <f t="shared" si="11"/>
        <v>0</v>
      </c>
      <c r="BC71" s="24">
        <f t="shared" si="11"/>
        <v>0</v>
      </c>
      <c r="BD71" s="24">
        <f t="shared" si="11"/>
        <v>0</v>
      </c>
      <c r="BE71" s="17">
        <f t="shared" si="11"/>
        <v>0</v>
      </c>
      <c r="BF71" s="30">
        <f t="shared" si="11"/>
        <v>0</v>
      </c>
      <c r="BG71" s="24">
        <f t="shared" si="11"/>
        <v>0</v>
      </c>
      <c r="BH71" s="24">
        <f t="shared" si="11"/>
        <v>0</v>
      </c>
      <c r="BI71" s="24">
        <f>SUM(BI70)</f>
        <v>0</v>
      </c>
      <c r="BJ71" s="17">
        <f>SUM(BJ70)</f>
        <v>0</v>
      </c>
      <c r="BK71" s="30">
        <f>SUM(BK70)</f>
        <v>0</v>
      </c>
    </row>
    <row r="72" spans="1:63" s="4" customFormat="1" ht="2.25" customHeight="1" x14ac:dyDescent="0.3">
      <c r="A72" s="19"/>
      <c r="B72" s="47"/>
      <c r="C72" s="79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1"/>
    </row>
    <row r="73" spans="1:63" s="4" customFormat="1" ht="13" x14ac:dyDescent="0.3">
      <c r="A73" s="19" t="s">
        <v>76</v>
      </c>
      <c r="B73" s="55" t="s">
        <v>77</v>
      </c>
      <c r="C73" s="79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1"/>
    </row>
    <row r="74" spans="1:63" s="4" customFormat="1" ht="13" x14ac:dyDescent="0.3">
      <c r="A74" s="19" t="s">
        <v>12</v>
      </c>
      <c r="B74" s="47" t="s">
        <v>78</v>
      </c>
      <c r="C74" s="79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1"/>
    </row>
    <row r="75" spans="1:63" s="4" customFormat="1" ht="13" x14ac:dyDescent="0.3">
      <c r="A75" s="19"/>
      <c r="B75" s="44" t="s">
        <v>20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1">
        <v>0</v>
      </c>
      <c r="AK75" s="11">
        <v>0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1">
        <v>0</v>
      </c>
      <c r="AV75" s="11">
        <v>0</v>
      </c>
      <c r="AW75" s="11">
        <v>0</v>
      </c>
      <c r="AX75" s="11">
        <v>0</v>
      </c>
      <c r="AY75" s="11">
        <v>0</v>
      </c>
      <c r="AZ75" s="11">
        <v>0</v>
      </c>
      <c r="BA75" s="11">
        <v>0</v>
      </c>
      <c r="BB75" s="11">
        <v>0</v>
      </c>
      <c r="BC75" s="11">
        <v>0</v>
      </c>
      <c r="BD75" s="11">
        <v>0</v>
      </c>
      <c r="BE75" s="11">
        <v>0</v>
      </c>
      <c r="BF75" s="11">
        <v>0</v>
      </c>
      <c r="BG75" s="11">
        <v>0</v>
      </c>
      <c r="BH75" s="11">
        <v>0</v>
      </c>
      <c r="BI75" s="11">
        <v>0</v>
      </c>
      <c r="BJ75" s="11">
        <v>0</v>
      </c>
      <c r="BK75" s="12">
        <f>SUM(C75:BJ75)</f>
        <v>0</v>
      </c>
    </row>
    <row r="76" spans="1:63" s="4" customFormat="1" ht="13" x14ac:dyDescent="0.3">
      <c r="A76" s="19"/>
      <c r="B76" s="44" t="s">
        <v>17</v>
      </c>
      <c r="C76" s="30">
        <f>SUM(C75)</f>
        <v>0</v>
      </c>
      <c r="D76" s="24">
        <f t="shared" ref="D76:BI76" si="12">SUM(D75)</f>
        <v>0</v>
      </c>
      <c r="E76" s="24">
        <f t="shared" si="12"/>
        <v>0</v>
      </c>
      <c r="F76" s="24">
        <f t="shared" si="12"/>
        <v>0</v>
      </c>
      <c r="G76" s="17">
        <f t="shared" si="12"/>
        <v>0</v>
      </c>
      <c r="H76" s="30">
        <f t="shared" si="12"/>
        <v>0</v>
      </c>
      <c r="I76" s="24">
        <f t="shared" si="12"/>
        <v>0</v>
      </c>
      <c r="J76" s="24">
        <f t="shared" si="12"/>
        <v>0</v>
      </c>
      <c r="K76" s="24">
        <f t="shared" si="12"/>
        <v>0</v>
      </c>
      <c r="L76" s="17">
        <f t="shared" si="12"/>
        <v>0</v>
      </c>
      <c r="M76" s="30">
        <f t="shared" si="12"/>
        <v>0</v>
      </c>
      <c r="N76" s="24">
        <f t="shared" si="12"/>
        <v>0</v>
      </c>
      <c r="O76" s="24">
        <f t="shared" si="12"/>
        <v>0</v>
      </c>
      <c r="P76" s="24">
        <f t="shared" si="12"/>
        <v>0</v>
      </c>
      <c r="Q76" s="17">
        <f t="shared" si="12"/>
        <v>0</v>
      </c>
      <c r="R76" s="30">
        <f t="shared" si="12"/>
        <v>0</v>
      </c>
      <c r="S76" s="24">
        <f t="shared" si="12"/>
        <v>0</v>
      </c>
      <c r="T76" s="24">
        <f t="shared" si="12"/>
        <v>0</v>
      </c>
      <c r="U76" s="24">
        <f t="shared" si="12"/>
        <v>0</v>
      </c>
      <c r="V76" s="17">
        <f t="shared" si="12"/>
        <v>0</v>
      </c>
      <c r="W76" s="30">
        <f t="shared" si="12"/>
        <v>0</v>
      </c>
      <c r="X76" s="24">
        <f t="shared" si="12"/>
        <v>0</v>
      </c>
      <c r="Y76" s="24">
        <f t="shared" si="12"/>
        <v>0</v>
      </c>
      <c r="Z76" s="24">
        <f t="shared" si="12"/>
        <v>0</v>
      </c>
      <c r="AA76" s="17">
        <f t="shared" si="12"/>
        <v>0</v>
      </c>
      <c r="AB76" s="30">
        <f t="shared" si="12"/>
        <v>0</v>
      </c>
      <c r="AC76" s="24">
        <f t="shared" si="12"/>
        <v>0</v>
      </c>
      <c r="AD76" s="24">
        <f t="shared" si="12"/>
        <v>0</v>
      </c>
      <c r="AE76" s="24">
        <f t="shared" si="12"/>
        <v>0</v>
      </c>
      <c r="AF76" s="17">
        <f t="shared" si="12"/>
        <v>0</v>
      </c>
      <c r="AG76" s="30">
        <f t="shared" si="12"/>
        <v>0</v>
      </c>
      <c r="AH76" s="24">
        <f t="shared" si="12"/>
        <v>0</v>
      </c>
      <c r="AI76" s="24">
        <f t="shared" si="12"/>
        <v>0</v>
      </c>
      <c r="AJ76" s="24">
        <f t="shared" si="12"/>
        <v>0</v>
      </c>
      <c r="AK76" s="17">
        <f t="shared" si="12"/>
        <v>0</v>
      </c>
      <c r="AL76" s="30">
        <f t="shared" si="12"/>
        <v>0</v>
      </c>
      <c r="AM76" s="24">
        <f t="shared" si="12"/>
        <v>0</v>
      </c>
      <c r="AN76" s="24">
        <f t="shared" si="12"/>
        <v>0</v>
      </c>
      <c r="AO76" s="24">
        <f t="shared" si="12"/>
        <v>0</v>
      </c>
      <c r="AP76" s="17">
        <f t="shared" si="12"/>
        <v>0</v>
      </c>
      <c r="AQ76" s="30">
        <f t="shared" si="12"/>
        <v>0</v>
      </c>
      <c r="AR76" s="24">
        <f t="shared" si="12"/>
        <v>0</v>
      </c>
      <c r="AS76" s="24">
        <f t="shared" si="12"/>
        <v>0</v>
      </c>
      <c r="AT76" s="24">
        <f t="shared" si="12"/>
        <v>0</v>
      </c>
      <c r="AU76" s="17">
        <f t="shared" si="12"/>
        <v>0</v>
      </c>
      <c r="AV76" s="30">
        <f t="shared" si="12"/>
        <v>0</v>
      </c>
      <c r="AW76" s="24">
        <f t="shared" si="12"/>
        <v>0</v>
      </c>
      <c r="AX76" s="24">
        <f t="shared" si="12"/>
        <v>0</v>
      </c>
      <c r="AY76" s="24">
        <f t="shared" si="12"/>
        <v>0</v>
      </c>
      <c r="AZ76" s="17">
        <f t="shared" si="12"/>
        <v>0</v>
      </c>
      <c r="BA76" s="30">
        <f t="shared" si="12"/>
        <v>0</v>
      </c>
      <c r="BB76" s="24">
        <f t="shared" si="12"/>
        <v>0</v>
      </c>
      <c r="BC76" s="24">
        <f t="shared" si="12"/>
        <v>0</v>
      </c>
      <c r="BD76" s="24">
        <f t="shared" si="12"/>
        <v>0</v>
      </c>
      <c r="BE76" s="17">
        <f t="shared" si="12"/>
        <v>0</v>
      </c>
      <c r="BF76" s="30">
        <f t="shared" si="12"/>
        <v>0</v>
      </c>
      <c r="BG76" s="24">
        <f t="shared" si="12"/>
        <v>0</v>
      </c>
      <c r="BH76" s="24">
        <f t="shared" si="12"/>
        <v>0</v>
      </c>
      <c r="BI76" s="24">
        <f t="shared" si="12"/>
        <v>0</v>
      </c>
      <c r="BJ76" s="17">
        <f>SUM(BJ75)</f>
        <v>0</v>
      </c>
      <c r="BK76" s="31">
        <f>SUM(BK75)</f>
        <v>0</v>
      </c>
    </row>
    <row r="77" spans="1:63" s="4" customFormat="1" ht="13" x14ac:dyDescent="0.3">
      <c r="A77" s="19" t="s">
        <v>18</v>
      </c>
      <c r="B77" s="47" t="s">
        <v>79</v>
      </c>
      <c r="C77" s="79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/>
      <c r="BI77" s="80"/>
      <c r="BJ77" s="80"/>
      <c r="BK77" s="81"/>
    </row>
    <row r="78" spans="1:63" s="4" customFormat="1" ht="13" x14ac:dyDescent="0.3">
      <c r="A78" s="19"/>
      <c r="B78" s="44" t="s">
        <v>20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K78" s="11">
        <v>0</v>
      </c>
      <c r="AL78" s="11">
        <v>0</v>
      </c>
      <c r="AM78" s="11">
        <v>0</v>
      </c>
      <c r="AN78" s="11">
        <v>0</v>
      </c>
      <c r="AO78" s="11">
        <v>0</v>
      </c>
      <c r="AP78" s="11">
        <v>0</v>
      </c>
      <c r="AQ78" s="11">
        <v>0</v>
      </c>
      <c r="AR78" s="11">
        <v>0</v>
      </c>
      <c r="AS78" s="11">
        <v>0</v>
      </c>
      <c r="AT78" s="11">
        <v>0</v>
      </c>
      <c r="AU78" s="11">
        <v>0</v>
      </c>
      <c r="AV78" s="11">
        <v>0</v>
      </c>
      <c r="AW78" s="11">
        <v>0</v>
      </c>
      <c r="AX78" s="11">
        <v>0</v>
      </c>
      <c r="AY78" s="11">
        <v>0</v>
      </c>
      <c r="AZ78" s="11">
        <v>0</v>
      </c>
      <c r="BA78" s="11">
        <v>0</v>
      </c>
      <c r="BB78" s="11">
        <v>0</v>
      </c>
      <c r="BC78" s="11">
        <v>0</v>
      </c>
      <c r="BD78" s="11">
        <v>0</v>
      </c>
      <c r="BE78" s="11">
        <v>0</v>
      </c>
      <c r="BF78" s="11">
        <v>0</v>
      </c>
      <c r="BG78" s="11">
        <v>0</v>
      </c>
      <c r="BH78" s="11">
        <v>0</v>
      </c>
      <c r="BI78" s="11">
        <v>0</v>
      </c>
      <c r="BJ78" s="11">
        <v>0</v>
      </c>
      <c r="BK78" s="12">
        <f>SUM(C78:BJ78)</f>
        <v>0</v>
      </c>
    </row>
    <row r="79" spans="1:63" s="4" customFormat="1" ht="13" x14ac:dyDescent="0.3">
      <c r="A79" s="19"/>
      <c r="B79" s="44" t="s">
        <v>21</v>
      </c>
      <c r="C79" s="30">
        <f>SUM(C78)</f>
        <v>0</v>
      </c>
      <c r="D79" s="24">
        <f t="shared" ref="D79:BI79" si="13">SUM(D78)</f>
        <v>0</v>
      </c>
      <c r="E79" s="24">
        <f t="shared" si="13"/>
        <v>0</v>
      </c>
      <c r="F79" s="24">
        <f t="shared" si="13"/>
        <v>0</v>
      </c>
      <c r="G79" s="17">
        <f t="shared" si="13"/>
        <v>0</v>
      </c>
      <c r="H79" s="30">
        <f t="shared" si="13"/>
        <v>0</v>
      </c>
      <c r="I79" s="24">
        <f t="shared" si="13"/>
        <v>0</v>
      </c>
      <c r="J79" s="24">
        <f t="shared" si="13"/>
        <v>0</v>
      </c>
      <c r="K79" s="24">
        <f t="shared" si="13"/>
        <v>0</v>
      </c>
      <c r="L79" s="17">
        <f t="shared" si="13"/>
        <v>0</v>
      </c>
      <c r="M79" s="30">
        <f t="shared" si="13"/>
        <v>0</v>
      </c>
      <c r="N79" s="24">
        <f t="shared" si="13"/>
        <v>0</v>
      </c>
      <c r="O79" s="24">
        <f t="shared" si="13"/>
        <v>0</v>
      </c>
      <c r="P79" s="24">
        <f t="shared" si="13"/>
        <v>0</v>
      </c>
      <c r="Q79" s="17">
        <f t="shared" si="13"/>
        <v>0</v>
      </c>
      <c r="R79" s="30">
        <f t="shared" si="13"/>
        <v>0</v>
      </c>
      <c r="S79" s="24">
        <f t="shared" si="13"/>
        <v>0</v>
      </c>
      <c r="T79" s="24">
        <f t="shared" si="13"/>
        <v>0</v>
      </c>
      <c r="U79" s="24">
        <f t="shared" si="13"/>
        <v>0</v>
      </c>
      <c r="V79" s="17">
        <f t="shared" si="13"/>
        <v>0</v>
      </c>
      <c r="W79" s="30">
        <f t="shared" si="13"/>
        <v>0</v>
      </c>
      <c r="X79" s="24">
        <f t="shared" si="13"/>
        <v>0</v>
      </c>
      <c r="Y79" s="24">
        <f t="shared" si="13"/>
        <v>0</v>
      </c>
      <c r="Z79" s="24">
        <f t="shared" si="13"/>
        <v>0</v>
      </c>
      <c r="AA79" s="17">
        <f t="shared" si="13"/>
        <v>0</v>
      </c>
      <c r="AB79" s="30">
        <f t="shared" si="13"/>
        <v>0</v>
      </c>
      <c r="AC79" s="24">
        <f t="shared" si="13"/>
        <v>0</v>
      </c>
      <c r="AD79" s="24">
        <f t="shared" si="13"/>
        <v>0</v>
      </c>
      <c r="AE79" s="24">
        <f t="shared" si="13"/>
        <v>0</v>
      </c>
      <c r="AF79" s="17">
        <f t="shared" si="13"/>
        <v>0</v>
      </c>
      <c r="AG79" s="30">
        <f t="shared" si="13"/>
        <v>0</v>
      </c>
      <c r="AH79" s="24">
        <f t="shared" si="13"/>
        <v>0</v>
      </c>
      <c r="AI79" s="24">
        <f t="shared" si="13"/>
        <v>0</v>
      </c>
      <c r="AJ79" s="24">
        <f t="shared" si="13"/>
        <v>0</v>
      </c>
      <c r="AK79" s="17">
        <f t="shared" si="13"/>
        <v>0</v>
      </c>
      <c r="AL79" s="30">
        <f t="shared" si="13"/>
        <v>0</v>
      </c>
      <c r="AM79" s="24">
        <f t="shared" si="13"/>
        <v>0</v>
      </c>
      <c r="AN79" s="24">
        <f t="shared" si="13"/>
        <v>0</v>
      </c>
      <c r="AO79" s="24">
        <f t="shared" si="13"/>
        <v>0</v>
      </c>
      <c r="AP79" s="17">
        <f t="shared" si="13"/>
        <v>0</v>
      </c>
      <c r="AQ79" s="30">
        <f t="shared" si="13"/>
        <v>0</v>
      </c>
      <c r="AR79" s="24">
        <f t="shared" si="13"/>
        <v>0</v>
      </c>
      <c r="AS79" s="24">
        <f t="shared" si="13"/>
        <v>0</v>
      </c>
      <c r="AT79" s="24">
        <f t="shared" si="13"/>
        <v>0</v>
      </c>
      <c r="AU79" s="17">
        <f t="shared" si="13"/>
        <v>0</v>
      </c>
      <c r="AV79" s="30">
        <f t="shared" si="13"/>
        <v>0</v>
      </c>
      <c r="AW79" s="24">
        <f t="shared" si="13"/>
        <v>0</v>
      </c>
      <c r="AX79" s="24">
        <f t="shared" si="13"/>
        <v>0</v>
      </c>
      <c r="AY79" s="24">
        <f t="shared" si="13"/>
        <v>0</v>
      </c>
      <c r="AZ79" s="17">
        <f t="shared" si="13"/>
        <v>0</v>
      </c>
      <c r="BA79" s="30">
        <f t="shared" si="13"/>
        <v>0</v>
      </c>
      <c r="BB79" s="24">
        <f t="shared" si="13"/>
        <v>0</v>
      </c>
      <c r="BC79" s="24">
        <f t="shared" si="13"/>
        <v>0</v>
      </c>
      <c r="BD79" s="24">
        <f t="shared" si="13"/>
        <v>0</v>
      </c>
      <c r="BE79" s="17">
        <f t="shared" si="13"/>
        <v>0</v>
      </c>
      <c r="BF79" s="30">
        <f t="shared" si="13"/>
        <v>0</v>
      </c>
      <c r="BG79" s="24">
        <f t="shared" si="13"/>
        <v>0</v>
      </c>
      <c r="BH79" s="24">
        <f t="shared" si="13"/>
        <v>0</v>
      </c>
      <c r="BI79" s="24">
        <f t="shared" si="13"/>
        <v>0</v>
      </c>
      <c r="BJ79" s="17">
        <f>SUM(BJ78)</f>
        <v>0</v>
      </c>
      <c r="BK79" s="30">
        <f>SUM(BK78)</f>
        <v>0</v>
      </c>
    </row>
    <row r="80" spans="1:63" s="4" customFormat="1" ht="13" x14ac:dyDescent="0.3">
      <c r="A80" s="19"/>
      <c r="B80" s="56" t="s">
        <v>71</v>
      </c>
      <c r="C80" s="30">
        <f>C76+C79</f>
        <v>0</v>
      </c>
      <c r="D80" s="24">
        <f t="shared" ref="D80:BI80" si="14">D76+D79</f>
        <v>0</v>
      </c>
      <c r="E80" s="24">
        <f t="shared" si="14"/>
        <v>0</v>
      </c>
      <c r="F80" s="24">
        <f t="shared" si="14"/>
        <v>0</v>
      </c>
      <c r="G80" s="17">
        <f t="shared" si="14"/>
        <v>0</v>
      </c>
      <c r="H80" s="30">
        <f t="shared" si="14"/>
        <v>0</v>
      </c>
      <c r="I80" s="24">
        <f t="shared" si="14"/>
        <v>0</v>
      </c>
      <c r="J80" s="24">
        <f t="shared" si="14"/>
        <v>0</v>
      </c>
      <c r="K80" s="24">
        <f t="shared" si="14"/>
        <v>0</v>
      </c>
      <c r="L80" s="17">
        <f t="shared" si="14"/>
        <v>0</v>
      </c>
      <c r="M80" s="30">
        <f t="shared" si="14"/>
        <v>0</v>
      </c>
      <c r="N80" s="24">
        <f t="shared" si="14"/>
        <v>0</v>
      </c>
      <c r="O80" s="24">
        <f t="shared" si="14"/>
        <v>0</v>
      </c>
      <c r="P80" s="24">
        <f t="shared" si="14"/>
        <v>0</v>
      </c>
      <c r="Q80" s="17">
        <f t="shared" si="14"/>
        <v>0</v>
      </c>
      <c r="R80" s="30">
        <f t="shared" si="14"/>
        <v>0</v>
      </c>
      <c r="S80" s="24">
        <f t="shared" si="14"/>
        <v>0</v>
      </c>
      <c r="T80" s="24">
        <f t="shared" si="14"/>
        <v>0</v>
      </c>
      <c r="U80" s="24">
        <f t="shared" si="14"/>
        <v>0</v>
      </c>
      <c r="V80" s="17">
        <f t="shared" si="14"/>
        <v>0</v>
      </c>
      <c r="W80" s="30">
        <f t="shared" si="14"/>
        <v>0</v>
      </c>
      <c r="X80" s="24">
        <f t="shared" si="14"/>
        <v>0</v>
      </c>
      <c r="Y80" s="24">
        <f t="shared" si="14"/>
        <v>0</v>
      </c>
      <c r="Z80" s="24">
        <f t="shared" si="14"/>
        <v>0</v>
      </c>
      <c r="AA80" s="17">
        <f t="shared" si="14"/>
        <v>0</v>
      </c>
      <c r="AB80" s="30">
        <f t="shared" si="14"/>
        <v>0</v>
      </c>
      <c r="AC80" s="24">
        <f t="shared" si="14"/>
        <v>0</v>
      </c>
      <c r="AD80" s="24">
        <f t="shared" si="14"/>
        <v>0</v>
      </c>
      <c r="AE80" s="24">
        <f t="shared" si="14"/>
        <v>0</v>
      </c>
      <c r="AF80" s="17">
        <f t="shared" si="14"/>
        <v>0</v>
      </c>
      <c r="AG80" s="30">
        <f t="shared" si="14"/>
        <v>0</v>
      </c>
      <c r="AH80" s="24">
        <f t="shared" si="14"/>
        <v>0</v>
      </c>
      <c r="AI80" s="24">
        <f t="shared" si="14"/>
        <v>0</v>
      </c>
      <c r="AJ80" s="24">
        <f t="shared" si="14"/>
        <v>0</v>
      </c>
      <c r="AK80" s="17">
        <f t="shared" si="14"/>
        <v>0</v>
      </c>
      <c r="AL80" s="30">
        <f t="shared" si="14"/>
        <v>0</v>
      </c>
      <c r="AM80" s="24">
        <f t="shared" si="14"/>
        <v>0</v>
      </c>
      <c r="AN80" s="24">
        <f t="shared" si="14"/>
        <v>0</v>
      </c>
      <c r="AO80" s="24">
        <f t="shared" si="14"/>
        <v>0</v>
      </c>
      <c r="AP80" s="17">
        <f t="shared" si="14"/>
        <v>0</v>
      </c>
      <c r="AQ80" s="30">
        <f t="shared" si="14"/>
        <v>0</v>
      </c>
      <c r="AR80" s="24">
        <f t="shared" si="14"/>
        <v>0</v>
      </c>
      <c r="AS80" s="24">
        <f t="shared" si="14"/>
        <v>0</v>
      </c>
      <c r="AT80" s="24">
        <f t="shared" si="14"/>
        <v>0</v>
      </c>
      <c r="AU80" s="17">
        <f t="shared" si="14"/>
        <v>0</v>
      </c>
      <c r="AV80" s="30">
        <f t="shared" si="14"/>
        <v>0</v>
      </c>
      <c r="AW80" s="24">
        <f t="shared" si="14"/>
        <v>0</v>
      </c>
      <c r="AX80" s="24">
        <f t="shared" si="14"/>
        <v>0</v>
      </c>
      <c r="AY80" s="24">
        <f t="shared" si="14"/>
        <v>0</v>
      </c>
      <c r="AZ80" s="17">
        <f t="shared" si="14"/>
        <v>0</v>
      </c>
      <c r="BA80" s="30">
        <f t="shared" si="14"/>
        <v>0</v>
      </c>
      <c r="BB80" s="24">
        <f t="shared" si="14"/>
        <v>0</v>
      </c>
      <c r="BC80" s="24">
        <f t="shared" si="14"/>
        <v>0</v>
      </c>
      <c r="BD80" s="24">
        <f t="shared" si="14"/>
        <v>0</v>
      </c>
      <c r="BE80" s="17">
        <f t="shared" si="14"/>
        <v>0</v>
      </c>
      <c r="BF80" s="30">
        <f t="shared" si="14"/>
        <v>0</v>
      </c>
      <c r="BG80" s="24">
        <f t="shared" si="14"/>
        <v>0</v>
      </c>
      <c r="BH80" s="24">
        <f t="shared" si="14"/>
        <v>0</v>
      </c>
      <c r="BI80" s="24">
        <f t="shared" si="14"/>
        <v>0</v>
      </c>
      <c r="BJ80" s="17">
        <f>BJ76+BJ79</f>
        <v>0</v>
      </c>
      <c r="BK80" s="30">
        <f>BK76+BK79</f>
        <v>0</v>
      </c>
    </row>
    <row r="81" spans="1:63" ht="4.5" customHeight="1" x14ac:dyDescent="0.3">
      <c r="A81" s="10"/>
      <c r="B81" s="43"/>
      <c r="C81" s="76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8"/>
    </row>
    <row r="82" spans="1:63" ht="13" x14ac:dyDescent="0.3">
      <c r="A82" s="10" t="s">
        <v>80</v>
      </c>
      <c r="B82" s="39" t="s">
        <v>81</v>
      </c>
      <c r="C82" s="76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  <c r="BJ82" s="77"/>
      <c r="BK82" s="78"/>
    </row>
    <row r="83" spans="1:63" ht="13" x14ac:dyDescent="0.3">
      <c r="A83" s="10" t="s">
        <v>12</v>
      </c>
      <c r="B83" s="43" t="s">
        <v>82</v>
      </c>
      <c r="C83" s="76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  <c r="BJ83" s="77"/>
      <c r="BK83" s="78"/>
    </row>
    <row r="84" spans="1:63" ht="14.25" customHeight="1" x14ac:dyDescent="0.3">
      <c r="A84" s="10"/>
      <c r="B84" s="48" t="s">
        <v>83</v>
      </c>
      <c r="C84" s="11">
        <v>0</v>
      </c>
      <c r="D84" s="11">
        <v>1.0071029119999999</v>
      </c>
      <c r="E84" s="11">
        <v>0</v>
      </c>
      <c r="F84" s="11">
        <v>0</v>
      </c>
      <c r="G84" s="11">
        <v>0</v>
      </c>
      <c r="H84" s="11">
        <v>1.595557978</v>
      </c>
      <c r="I84" s="11">
        <v>0.214050289</v>
      </c>
      <c r="J84" s="11">
        <v>0</v>
      </c>
      <c r="K84" s="11">
        <v>0</v>
      </c>
      <c r="L84" s="11">
        <v>1.3790186129999999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0.54887051099999995</v>
      </c>
      <c r="S84" s="11">
        <v>0</v>
      </c>
      <c r="T84" s="11">
        <v>0</v>
      </c>
      <c r="U84" s="11">
        <v>0</v>
      </c>
      <c r="V84" s="11">
        <v>0.115723442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0.21508158699999999</v>
      </c>
      <c r="AC84" s="11">
        <v>0</v>
      </c>
      <c r="AD84" s="11">
        <v>0</v>
      </c>
      <c r="AE84" s="11">
        <v>0</v>
      </c>
      <c r="AF84" s="11">
        <v>1.0992140800000001</v>
      </c>
      <c r="AG84" s="11">
        <v>0</v>
      </c>
      <c r="AH84" s="11">
        <v>0</v>
      </c>
      <c r="AI84" s="11">
        <v>0</v>
      </c>
      <c r="AJ84" s="11">
        <v>0</v>
      </c>
      <c r="AK84" s="11">
        <v>0</v>
      </c>
      <c r="AL84" s="11">
        <v>2.3838972E-2</v>
      </c>
      <c r="AM84" s="11">
        <v>0</v>
      </c>
      <c r="AN84" s="11">
        <v>0</v>
      </c>
      <c r="AO84" s="11">
        <v>0</v>
      </c>
      <c r="AP84" s="11">
        <v>1.2372789E-2</v>
      </c>
      <c r="AQ84" s="11">
        <v>0</v>
      </c>
      <c r="AR84" s="11">
        <v>0</v>
      </c>
      <c r="AS84" s="11">
        <v>0</v>
      </c>
      <c r="AT84" s="11">
        <v>0</v>
      </c>
      <c r="AU84" s="11">
        <v>0</v>
      </c>
      <c r="AV84" s="11">
        <v>0.77114010600000005</v>
      </c>
      <c r="AW84" s="11">
        <v>0.110066687</v>
      </c>
      <c r="AX84" s="11">
        <v>0</v>
      </c>
      <c r="AY84" s="11">
        <v>0</v>
      </c>
      <c r="AZ84" s="11">
        <v>0.57955274700000003</v>
      </c>
      <c r="BA84" s="11">
        <v>0</v>
      </c>
      <c r="BB84" s="11">
        <v>0</v>
      </c>
      <c r="BC84" s="11">
        <v>0</v>
      </c>
      <c r="BD84" s="11">
        <v>0</v>
      </c>
      <c r="BE84" s="11">
        <v>0</v>
      </c>
      <c r="BF84" s="11">
        <v>0.26028244</v>
      </c>
      <c r="BG84" s="11">
        <v>0</v>
      </c>
      <c r="BH84" s="11">
        <v>0</v>
      </c>
      <c r="BI84" s="11">
        <v>0</v>
      </c>
      <c r="BJ84" s="11">
        <v>2.2865628999999998E-2</v>
      </c>
      <c r="BK84" s="12">
        <f>SUM(C84:BJ84)</f>
        <v>7.9547387819999997</v>
      </c>
    </row>
    <row r="85" spans="1:63" ht="14.25" customHeight="1" x14ac:dyDescent="0.3">
      <c r="A85" s="10"/>
      <c r="B85" s="48" t="s">
        <v>84</v>
      </c>
      <c r="C85" s="11">
        <v>0</v>
      </c>
      <c r="D85" s="11">
        <v>0.53671669899999996</v>
      </c>
      <c r="E85" s="11">
        <v>0</v>
      </c>
      <c r="F85" s="11">
        <v>0</v>
      </c>
      <c r="G85" s="11">
        <v>0</v>
      </c>
      <c r="H85" s="11">
        <v>1.5549007189999999</v>
      </c>
      <c r="I85" s="11">
        <v>1.675899751</v>
      </c>
      <c r="J85" s="11">
        <v>0</v>
      </c>
      <c r="K85" s="11">
        <v>0</v>
      </c>
      <c r="L85" s="11">
        <v>0.82532761399999999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0.83329692399999999</v>
      </c>
      <c r="S85" s="11">
        <v>0</v>
      </c>
      <c r="T85" s="11">
        <v>0</v>
      </c>
      <c r="U85" s="11">
        <v>0</v>
      </c>
      <c r="V85" s="11">
        <v>4.6311061000000001E-2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3.1588111570000001</v>
      </c>
      <c r="AC85" s="11">
        <v>7.7649049999999999E-3</v>
      </c>
      <c r="AD85" s="11">
        <v>0</v>
      </c>
      <c r="AE85" s="11">
        <v>0</v>
      </c>
      <c r="AF85" s="11">
        <v>37.017191422000003</v>
      </c>
      <c r="AG85" s="11">
        <v>0</v>
      </c>
      <c r="AH85" s="11">
        <v>0</v>
      </c>
      <c r="AI85" s="11">
        <v>0</v>
      </c>
      <c r="AJ85" s="11">
        <v>0</v>
      </c>
      <c r="AK85" s="11">
        <v>0</v>
      </c>
      <c r="AL85" s="11">
        <v>0.33843948800000001</v>
      </c>
      <c r="AM85" s="11">
        <v>0</v>
      </c>
      <c r="AN85" s="11">
        <v>0</v>
      </c>
      <c r="AO85" s="11">
        <v>0</v>
      </c>
      <c r="AP85" s="11">
        <v>2.2262677219999998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  <c r="AV85" s="11">
        <v>4.3087445659999997</v>
      </c>
      <c r="AW85" s="11">
        <v>3.6602300329999999</v>
      </c>
      <c r="AX85" s="11">
        <v>0</v>
      </c>
      <c r="AY85" s="11">
        <v>0</v>
      </c>
      <c r="AZ85" s="11">
        <v>8.2524426420000001</v>
      </c>
      <c r="BA85" s="11">
        <v>0</v>
      </c>
      <c r="BB85" s="11">
        <v>0</v>
      </c>
      <c r="BC85" s="11">
        <v>0</v>
      </c>
      <c r="BD85" s="11">
        <v>0</v>
      </c>
      <c r="BE85" s="11">
        <v>0</v>
      </c>
      <c r="BF85" s="11">
        <v>1.0708297499999999</v>
      </c>
      <c r="BG85" s="11">
        <v>0.22682060400000001</v>
      </c>
      <c r="BH85" s="11">
        <v>0</v>
      </c>
      <c r="BI85" s="11">
        <v>0</v>
      </c>
      <c r="BJ85" s="11">
        <v>0.50980132199999995</v>
      </c>
      <c r="BK85" s="12">
        <f>SUM(C85:BJ85)</f>
        <v>66.249796379000003</v>
      </c>
    </row>
    <row r="86" spans="1:63" ht="13" x14ac:dyDescent="0.3">
      <c r="A86" s="10"/>
      <c r="B86" s="57" t="s">
        <v>85</v>
      </c>
      <c r="C86" s="11">
        <v>0</v>
      </c>
      <c r="D86" s="11">
        <v>0.46393069199999998</v>
      </c>
      <c r="E86" s="11">
        <v>0</v>
      </c>
      <c r="F86" s="11">
        <v>0</v>
      </c>
      <c r="G86" s="11">
        <v>0</v>
      </c>
      <c r="H86" s="11">
        <v>4.1943787959999996</v>
      </c>
      <c r="I86" s="11">
        <v>1.671153525</v>
      </c>
      <c r="J86" s="11">
        <v>0</v>
      </c>
      <c r="K86" s="11">
        <v>0</v>
      </c>
      <c r="L86" s="11">
        <v>24.0460654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2.202559505</v>
      </c>
      <c r="S86" s="11">
        <v>0</v>
      </c>
      <c r="T86" s="11">
        <v>0</v>
      </c>
      <c r="U86" s="11">
        <v>0</v>
      </c>
      <c r="V86" s="11">
        <v>1.342827126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0.63742215599999996</v>
      </c>
      <c r="AC86" s="11">
        <v>0.162955347</v>
      </c>
      <c r="AD86" s="11">
        <v>0</v>
      </c>
      <c r="AE86" s="11">
        <v>0</v>
      </c>
      <c r="AF86" s="11">
        <v>1.403034753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2.1798378E-2</v>
      </c>
      <c r="AM86" s="11">
        <v>0</v>
      </c>
      <c r="AN86" s="11">
        <v>0</v>
      </c>
      <c r="AO86" s="11">
        <v>0</v>
      </c>
      <c r="AP86" s="11">
        <v>3.4668668E-2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  <c r="AV86" s="11">
        <v>2.7160893270000002</v>
      </c>
      <c r="AW86" s="11">
        <v>0.24309425000000001</v>
      </c>
      <c r="AX86" s="11">
        <v>0</v>
      </c>
      <c r="AY86" s="11">
        <v>0</v>
      </c>
      <c r="AZ86" s="11">
        <v>4.4919609100000004</v>
      </c>
      <c r="BA86" s="11">
        <v>0</v>
      </c>
      <c r="BB86" s="11">
        <v>0</v>
      </c>
      <c r="BC86" s="11">
        <v>0</v>
      </c>
      <c r="BD86" s="11">
        <v>0</v>
      </c>
      <c r="BE86" s="11">
        <v>0</v>
      </c>
      <c r="BF86" s="11">
        <v>0.809135673</v>
      </c>
      <c r="BG86" s="11">
        <v>4.5467680000000003E-2</v>
      </c>
      <c r="BH86" s="11">
        <v>0</v>
      </c>
      <c r="BI86" s="11">
        <v>0</v>
      </c>
      <c r="BJ86" s="11">
        <v>0.278352353</v>
      </c>
      <c r="BK86" s="12">
        <f>SUM(C86:BJ86)</f>
        <v>44.764894539000004</v>
      </c>
    </row>
    <row r="87" spans="1:63" ht="13" x14ac:dyDescent="0.3">
      <c r="A87" s="10"/>
      <c r="B87" s="57" t="s">
        <v>86</v>
      </c>
      <c r="C87" s="11">
        <v>0</v>
      </c>
      <c r="D87" s="11">
        <v>0.23049377600000001</v>
      </c>
      <c r="E87" s="11">
        <v>0</v>
      </c>
      <c r="F87" s="11">
        <v>0</v>
      </c>
      <c r="G87" s="11">
        <v>0</v>
      </c>
      <c r="H87" s="11">
        <v>1.4353537359999999</v>
      </c>
      <c r="I87" s="11">
        <v>3.7864320230000001</v>
      </c>
      <c r="J87" s="11">
        <v>0</v>
      </c>
      <c r="K87" s="11">
        <v>0</v>
      </c>
      <c r="L87" s="11">
        <v>10.598407627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0.45767079100000002</v>
      </c>
      <c r="S87" s="11">
        <v>0</v>
      </c>
      <c r="T87" s="11">
        <v>0</v>
      </c>
      <c r="U87" s="11">
        <v>0</v>
      </c>
      <c r="V87" s="11">
        <v>9.46619E-4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0.41865628399999999</v>
      </c>
      <c r="AC87" s="11">
        <v>1.0183164E-2</v>
      </c>
      <c r="AD87" s="11">
        <v>0</v>
      </c>
      <c r="AE87" s="11">
        <v>0</v>
      </c>
      <c r="AF87" s="11">
        <v>0.16827683600000001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1.9991560000000002E-3</v>
      </c>
      <c r="AM87" s="11">
        <v>0</v>
      </c>
      <c r="AN87" s="11">
        <v>0</v>
      </c>
      <c r="AO87" s="11">
        <v>0</v>
      </c>
      <c r="AP87" s="11">
        <v>0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  <c r="AV87" s="11">
        <v>4.6477425959999996</v>
      </c>
      <c r="AW87" s="11">
        <v>3.011753541</v>
      </c>
      <c r="AX87" s="11">
        <v>0</v>
      </c>
      <c r="AY87" s="11">
        <v>0</v>
      </c>
      <c r="AZ87" s="11">
        <v>7.6237699839999999</v>
      </c>
      <c r="BA87" s="11">
        <v>0</v>
      </c>
      <c r="BB87" s="11">
        <v>0</v>
      </c>
      <c r="BC87" s="11">
        <v>0</v>
      </c>
      <c r="BD87" s="11">
        <v>0</v>
      </c>
      <c r="BE87" s="11">
        <v>0</v>
      </c>
      <c r="BF87" s="11">
        <v>1.630449971</v>
      </c>
      <c r="BG87" s="11">
        <v>8.8602139999999996E-2</v>
      </c>
      <c r="BH87" s="11">
        <v>0</v>
      </c>
      <c r="BI87" s="11">
        <v>0</v>
      </c>
      <c r="BJ87" s="11">
        <v>0.247899536</v>
      </c>
      <c r="BK87" s="12">
        <f>SUM(C87:BJ87)</f>
        <v>34.358637780000002</v>
      </c>
    </row>
    <row r="88" spans="1:63" ht="13" x14ac:dyDescent="0.3">
      <c r="A88" s="10"/>
      <c r="B88" s="50" t="s">
        <v>75</v>
      </c>
      <c r="C88" s="15">
        <f>SUM(C84:C87)</f>
        <v>0</v>
      </c>
      <c r="D88" s="13">
        <f>SUM(D84:D87)</f>
        <v>2.2382440789999998</v>
      </c>
      <c r="E88" s="13">
        <f t="shared" ref="E88:BI88" si="15">SUM(E84:E87)</f>
        <v>0</v>
      </c>
      <c r="F88" s="13">
        <f t="shared" si="15"/>
        <v>0</v>
      </c>
      <c r="G88" s="14">
        <f t="shared" si="15"/>
        <v>0</v>
      </c>
      <c r="H88" s="15">
        <f t="shared" si="15"/>
        <v>8.7801912289999997</v>
      </c>
      <c r="I88" s="13">
        <f t="shared" si="15"/>
        <v>7.3475355879999995</v>
      </c>
      <c r="J88" s="13">
        <f t="shared" si="15"/>
        <v>0</v>
      </c>
      <c r="K88" s="13">
        <f t="shared" si="15"/>
        <v>0</v>
      </c>
      <c r="L88" s="14">
        <f t="shared" si="15"/>
        <v>36.848819253999999</v>
      </c>
      <c r="M88" s="15">
        <f t="shared" si="15"/>
        <v>0</v>
      </c>
      <c r="N88" s="13">
        <f t="shared" si="15"/>
        <v>0</v>
      </c>
      <c r="O88" s="13">
        <f t="shared" si="15"/>
        <v>0</v>
      </c>
      <c r="P88" s="13">
        <f t="shared" si="15"/>
        <v>0</v>
      </c>
      <c r="Q88" s="14">
        <f t="shared" si="15"/>
        <v>0</v>
      </c>
      <c r="R88" s="15">
        <f t="shared" si="15"/>
        <v>4.0423977310000003</v>
      </c>
      <c r="S88" s="13">
        <f t="shared" si="15"/>
        <v>0</v>
      </c>
      <c r="T88" s="13">
        <f t="shared" si="15"/>
        <v>0</v>
      </c>
      <c r="U88" s="13">
        <f t="shared" si="15"/>
        <v>0</v>
      </c>
      <c r="V88" s="14">
        <f t="shared" si="15"/>
        <v>1.5058082480000001</v>
      </c>
      <c r="W88" s="15">
        <f t="shared" si="15"/>
        <v>0</v>
      </c>
      <c r="X88" s="13">
        <f t="shared" si="15"/>
        <v>0</v>
      </c>
      <c r="Y88" s="13">
        <f t="shared" si="15"/>
        <v>0</v>
      </c>
      <c r="Z88" s="13">
        <f t="shared" si="15"/>
        <v>0</v>
      </c>
      <c r="AA88" s="14">
        <f t="shared" si="15"/>
        <v>0</v>
      </c>
      <c r="AB88" s="15">
        <f t="shared" si="15"/>
        <v>4.4299711840000002</v>
      </c>
      <c r="AC88" s="13">
        <f t="shared" si="15"/>
        <v>0.18090341599999998</v>
      </c>
      <c r="AD88" s="13">
        <f t="shared" si="15"/>
        <v>0</v>
      </c>
      <c r="AE88" s="13">
        <f t="shared" si="15"/>
        <v>0</v>
      </c>
      <c r="AF88" s="14">
        <f t="shared" si="15"/>
        <v>39.687717091000003</v>
      </c>
      <c r="AG88" s="15">
        <f t="shared" si="15"/>
        <v>0</v>
      </c>
      <c r="AH88" s="13">
        <f t="shared" si="15"/>
        <v>0</v>
      </c>
      <c r="AI88" s="13">
        <f t="shared" si="15"/>
        <v>0</v>
      </c>
      <c r="AJ88" s="13">
        <f t="shared" si="15"/>
        <v>0</v>
      </c>
      <c r="AK88" s="14">
        <f t="shared" si="15"/>
        <v>0</v>
      </c>
      <c r="AL88" s="15">
        <f t="shared" si="15"/>
        <v>0.38607599400000003</v>
      </c>
      <c r="AM88" s="13">
        <f t="shared" si="15"/>
        <v>0</v>
      </c>
      <c r="AN88" s="13">
        <f t="shared" si="15"/>
        <v>0</v>
      </c>
      <c r="AO88" s="13">
        <f t="shared" si="15"/>
        <v>0</v>
      </c>
      <c r="AP88" s="14">
        <f t="shared" si="15"/>
        <v>2.273309179</v>
      </c>
      <c r="AQ88" s="15">
        <f t="shared" si="15"/>
        <v>0</v>
      </c>
      <c r="AR88" s="13">
        <f t="shared" si="15"/>
        <v>0</v>
      </c>
      <c r="AS88" s="13">
        <f t="shared" si="15"/>
        <v>0</v>
      </c>
      <c r="AT88" s="13">
        <f t="shared" si="15"/>
        <v>0</v>
      </c>
      <c r="AU88" s="14">
        <f t="shared" si="15"/>
        <v>0</v>
      </c>
      <c r="AV88" s="15">
        <f t="shared" si="15"/>
        <v>12.443716594999998</v>
      </c>
      <c r="AW88" s="13">
        <f t="shared" si="15"/>
        <v>7.0251445110000006</v>
      </c>
      <c r="AX88" s="13">
        <f t="shared" si="15"/>
        <v>0</v>
      </c>
      <c r="AY88" s="13">
        <f t="shared" si="15"/>
        <v>0</v>
      </c>
      <c r="AZ88" s="14">
        <f t="shared" si="15"/>
        <v>20.947726282999998</v>
      </c>
      <c r="BA88" s="15">
        <f t="shared" si="15"/>
        <v>0</v>
      </c>
      <c r="BB88" s="13">
        <f t="shared" si="15"/>
        <v>0</v>
      </c>
      <c r="BC88" s="13">
        <f t="shared" si="15"/>
        <v>0</v>
      </c>
      <c r="BD88" s="13">
        <f t="shared" si="15"/>
        <v>0</v>
      </c>
      <c r="BE88" s="14">
        <f t="shared" si="15"/>
        <v>0</v>
      </c>
      <c r="BF88" s="15">
        <f t="shared" si="15"/>
        <v>3.7706978339999999</v>
      </c>
      <c r="BG88" s="13">
        <f t="shared" si="15"/>
        <v>0.36089042399999999</v>
      </c>
      <c r="BH88" s="13">
        <f t="shared" si="15"/>
        <v>0</v>
      </c>
      <c r="BI88" s="13">
        <f t="shared" si="15"/>
        <v>0</v>
      </c>
      <c r="BJ88" s="14">
        <f>SUM(BJ84:BJ87)</f>
        <v>1.05891884</v>
      </c>
      <c r="BK88" s="14">
        <f>SUM(BK84:BK87)</f>
        <v>153.32806748000002</v>
      </c>
    </row>
    <row r="89" spans="1:63" ht="4.5" customHeight="1" x14ac:dyDescent="0.3">
      <c r="A89" s="10"/>
      <c r="B89" s="58"/>
      <c r="C89" s="100"/>
      <c r="D89" s="101"/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  <c r="BD89" s="101"/>
      <c r="BE89" s="101"/>
      <c r="BF89" s="101"/>
      <c r="BG89" s="101"/>
      <c r="BH89" s="101"/>
      <c r="BI89" s="101"/>
      <c r="BJ89" s="101"/>
      <c r="BK89" s="102"/>
    </row>
    <row r="90" spans="1:63" ht="13" x14ac:dyDescent="0.3">
      <c r="A90" s="10"/>
      <c r="B90" s="38" t="s">
        <v>87</v>
      </c>
      <c r="C90" s="13">
        <f t="shared" ref="C90:BJ90" si="16">C38+C66+C71+C80+C88</f>
        <v>0</v>
      </c>
      <c r="D90" s="13">
        <f t="shared" si="16"/>
        <v>737.68290822799986</v>
      </c>
      <c r="E90" s="13">
        <f t="shared" si="16"/>
        <v>0</v>
      </c>
      <c r="F90" s="13">
        <f t="shared" si="16"/>
        <v>0</v>
      </c>
      <c r="G90" s="13">
        <f t="shared" si="16"/>
        <v>0</v>
      </c>
      <c r="H90" s="13">
        <f t="shared" si="16"/>
        <v>5156.2502791629995</v>
      </c>
      <c r="I90" s="13">
        <f t="shared" si="16"/>
        <v>33057.938518262992</v>
      </c>
      <c r="J90" s="13">
        <f t="shared" si="16"/>
        <v>3274.8166382790009</v>
      </c>
      <c r="K90" s="13">
        <f t="shared" si="16"/>
        <v>0</v>
      </c>
      <c r="L90" s="13">
        <f t="shared" si="16"/>
        <v>6240.750373210999</v>
      </c>
      <c r="M90" s="13">
        <f t="shared" si="16"/>
        <v>0</v>
      </c>
      <c r="N90" s="13">
        <f t="shared" si="16"/>
        <v>0</v>
      </c>
      <c r="O90" s="13">
        <f t="shared" si="16"/>
        <v>0</v>
      </c>
      <c r="P90" s="13">
        <f t="shared" si="16"/>
        <v>0</v>
      </c>
      <c r="Q90" s="13">
        <f t="shared" si="16"/>
        <v>0</v>
      </c>
      <c r="R90" s="13">
        <f t="shared" si="16"/>
        <v>2438.7806756509999</v>
      </c>
      <c r="S90" s="13">
        <f t="shared" si="16"/>
        <v>1842.6929148669999</v>
      </c>
      <c r="T90" s="13">
        <f t="shared" si="16"/>
        <v>26.606484742999999</v>
      </c>
      <c r="U90" s="13">
        <f t="shared" si="16"/>
        <v>0</v>
      </c>
      <c r="V90" s="13">
        <f t="shared" si="16"/>
        <v>780.069506563</v>
      </c>
      <c r="W90" s="13">
        <f t="shared" si="16"/>
        <v>0</v>
      </c>
      <c r="X90" s="13">
        <f t="shared" si="16"/>
        <v>0</v>
      </c>
      <c r="Y90" s="13">
        <f t="shared" si="16"/>
        <v>0</v>
      </c>
      <c r="Z90" s="13">
        <f t="shared" si="16"/>
        <v>0</v>
      </c>
      <c r="AA90" s="13">
        <f t="shared" si="16"/>
        <v>0</v>
      </c>
      <c r="AB90" s="13">
        <f t="shared" si="16"/>
        <v>568.77676759400003</v>
      </c>
      <c r="AC90" s="13">
        <f t="shared" si="16"/>
        <v>236.74428900199999</v>
      </c>
      <c r="AD90" s="13">
        <f t="shared" si="16"/>
        <v>0</v>
      </c>
      <c r="AE90" s="13">
        <f t="shared" si="16"/>
        <v>0</v>
      </c>
      <c r="AF90" s="13">
        <f t="shared" si="16"/>
        <v>7122.1038624290004</v>
      </c>
      <c r="AG90" s="13">
        <f t="shared" si="16"/>
        <v>0</v>
      </c>
      <c r="AH90" s="13">
        <f t="shared" si="16"/>
        <v>0</v>
      </c>
      <c r="AI90" s="13">
        <f t="shared" si="16"/>
        <v>0</v>
      </c>
      <c r="AJ90" s="13">
        <f t="shared" si="16"/>
        <v>0</v>
      </c>
      <c r="AK90" s="13">
        <f t="shared" si="16"/>
        <v>0</v>
      </c>
      <c r="AL90" s="13">
        <f t="shared" si="16"/>
        <v>40.208201018000011</v>
      </c>
      <c r="AM90" s="13">
        <f t="shared" si="16"/>
        <v>25.983877951</v>
      </c>
      <c r="AN90" s="13">
        <f t="shared" si="16"/>
        <v>0</v>
      </c>
      <c r="AO90" s="13">
        <f t="shared" si="16"/>
        <v>0</v>
      </c>
      <c r="AP90" s="13">
        <f t="shared" si="16"/>
        <v>247.54151594099997</v>
      </c>
      <c r="AQ90" s="13">
        <f t="shared" si="16"/>
        <v>0</v>
      </c>
      <c r="AR90" s="13">
        <f t="shared" si="16"/>
        <v>0</v>
      </c>
      <c r="AS90" s="13">
        <f t="shared" si="16"/>
        <v>0</v>
      </c>
      <c r="AT90" s="13">
        <f t="shared" si="16"/>
        <v>0</v>
      </c>
      <c r="AU90" s="13">
        <f t="shared" si="16"/>
        <v>0</v>
      </c>
      <c r="AV90" s="13">
        <f t="shared" si="16"/>
        <v>25493.961792707003</v>
      </c>
      <c r="AW90" s="13">
        <f t="shared" si="16"/>
        <v>5995.4996992040005</v>
      </c>
      <c r="AX90" s="13">
        <f t="shared" si="16"/>
        <v>9.0061565290000001</v>
      </c>
      <c r="AY90" s="13">
        <f t="shared" si="16"/>
        <v>3.5508540000000005E-2</v>
      </c>
      <c r="AZ90" s="24">
        <f t="shared" si="16"/>
        <v>23681.227946905001</v>
      </c>
      <c r="BA90" s="13">
        <f t="shared" si="16"/>
        <v>0</v>
      </c>
      <c r="BB90" s="13">
        <f t="shared" si="16"/>
        <v>0</v>
      </c>
      <c r="BC90" s="13">
        <f t="shared" si="16"/>
        <v>0</v>
      </c>
      <c r="BD90" s="13">
        <f t="shared" si="16"/>
        <v>0</v>
      </c>
      <c r="BE90" s="13">
        <f t="shared" si="16"/>
        <v>0</v>
      </c>
      <c r="BF90" s="13">
        <f t="shared" si="16"/>
        <v>9185.5164891129989</v>
      </c>
      <c r="BG90" s="13">
        <f t="shared" si="16"/>
        <v>410.5664868340001</v>
      </c>
      <c r="BH90" s="13">
        <f t="shared" si="16"/>
        <v>10.622739361000001</v>
      </c>
      <c r="BI90" s="13">
        <f t="shared" si="16"/>
        <v>0</v>
      </c>
      <c r="BJ90" s="13">
        <f t="shared" si="16"/>
        <v>3279.3861439550001</v>
      </c>
      <c r="BK90" s="13">
        <f>BK38+BK66+BK71+BK80+BK88</f>
        <v>129862.76977605103</v>
      </c>
    </row>
    <row r="91" spans="1:63" ht="4.5" customHeight="1" x14ac:dyDescent="0.3">
      <c r="A91" s="10"/>
      <c r="B91" s="38"/>
      <c r="C91" s="98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7"/>
      <c r="BD91" s="77"/>
      <c r="BE91" s="77"/>
      <c r="BF91" s="77"/>
      <c r="BG91" s="77"/>
      <c r="BH91" s="77"/>
      <c r="BI91" s="77"/>
      <c r="BJ91" s="77"/>
      <c r="BK91" s="99"/>
    </row>
    <row r="92" spans="1:63" ht="14.25" customHeight="1" x14ac:dyDescent="0.35">
      <c r="A92" s="10" t="s">
        <v>88</v>
      </c>
      <c r="B92" s="59" t="s">
        <v>89</v>
      </c>
      <c r="C92" s="98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  <c r="AV92" s="77"/>
      <c r="AW92" s="77"/>
      <c r="AX92" s="77"/>
      <c r="AY92" s="77"/>
      <c r="AZ92" s="77"/>
      <c r="BA92" s="77"/>
      <c r="BB92" s="77"/>
      <c r="BC92" s="77"/>
      <c r="BD92" s="77"/>
      <c r="BE92" s="77"/>
      <c r="BF92" s="77"/>
      <c r="BG92" s="77"/>
      <c r="BH92" s="77"/>
      <c r="BI92" s="77"/>
      <c r="BJ92" s="77"/>
      <c r="BK92" s="99"/>
    </row>
    <row r="93" spans="1:63" ht="14.25" customHeight="1" x14ac:dyDescent="0.3">
      <c r="A93" s="10"/>
      <c r="B93" s="60" t="s">
        <v>90</v>
      </c>
      <c r="C93" s="11">
        <v>0</v>
      </c>
      <c r="D93" s="11">
        <v>0.957861764</v>
      </c>
      <c r="E93" s="11">
        <v>0</v>
      </c>
      <c r="F93" s="11">
        <v>0</v>
      </c>
      <c r="G93" s="11">
        <v>0</v>
      </c>
      <c r="H93" s="11">
        <v>8.9844011000000001E-2</v>
      </c>
      <c r="I93" s="11">
        <v>0</v>
      </c>
      <c r="J93" s="11">
        <v>0</v>
      </c>
      <c r="K93" s="11">
        <v>0</v>
      </c>
      <c r="L93" s="11">
        <v>7.175201E-3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2.9323886E-2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0.52296552200000002</v>
      </c>
      <c r="AC93" s="11">
        <v>0</v>
      </c>
      <c r="AD93" s="11">
        <v>0</v>
      </c>
      <c r="AE93" s="11">
        <v>0</v>
      </c>
      <c r="AF93" s="11">
        <v>19.017931205</v>
      </c>
      <c r="AG93" s="11">
        <v>0</v>
      </c>
      <c r="AH93" s="11">
        <v>0</v>
      </c>
      <c r="AI93" s="11">
        <v>0</v>
      </c>
      <c r="AJ93" s="11">
        <v>0</v>
      </c>
      <c r="AK93" s="11">
        <v>0</v>
      </c>
      <c r="AL93" s="11">
        <v>3.9979608E-2</v>
      </c>
      <c r="AM93" s="11">
        <v>0</v>
      </c>
      <c r="AN93" s="11">
        <v>0</v>
      </c>
      <c r="AO93" s="11">
        <v>0</v>
      </c>
      <c r="AP93" s="11">
        <v>0.29112653500000002</v>
      </c>
      <c r="AQ93" s="11">
        <v>0</v>
      </c>
      <c r="AR93" s="11">
        <v>0</v>
      </c>
      <c r="AS93" s="11">
        <v>0</v>
      </c>
      <c r="AT93" s="11">
        <v>0</v>
      </c>
      <c r="AU93" s="11">
        <v>0</v>
      </c>
      <c r="AV93" s="11">
        <v>0.12232459900000001</v>
      </c>
      <c r="AW93" s="11">
        <v>0</v>
      </c>
      <c r="AX93" s="11">
        <v>0</v>
      </c>
      <c r="AY93" s="11">
        <v>0</v>
      </c>
      <c r="AZ93" s="11">
        <v>6.2014537000000002E-2</v>
      </c>
      <c r="BA93" s="11">
        <v>0</v>
      </c>
      <c r="BB93" s="11">
        <v>0</v>
      </c>
      <c r="BC93" s="11">
        <v>0</v>
      </c>
      <c r="BD93" s="11">
        <v>0</v>
      </c>
      <c r="BE93" s="11">
        <v>0</v>
      </c>
      <c r="BF93" s="11">
        <v>4.4221383000000003E-2</v>
      </c>
      <c r="BG93" s="11">
        <v>0</v>
      </c>
      <c r="BH93" s="11">
        <v>0</v>
      </c>
      <c r="BI93" s="11">
        <v>0</v>
      </c>
      <c r="BJ93" s="11">
        <v>4.2511679999999996E-3</v>
      </c>
      <c r="BK93" s="12">
        <f>SUM(C93:BJ93)</f>
        <v>21.189019418999997</v>
      </c>
    </row>
    <row r="94" spans="1:63" ht="14.25" customHeight="1" x14ac:dyDescent="0.3">
      <c r="A94" s="10"/>
      <c r="B94" s="61" t="s">
        <v>91</v>
      </c>
      <c r="C94" s="11">
        <v>0</v>
      </c>
      <c r="D94" s="11">
        <v>1.523195699</v>
      </c>
      <c r="E94" s="11">
        <v>0</v>
      </c>
      <c r="F94" s="11">
        <v>0</v>
      </c>
      <c r="G94" s="11">
        <v>0</v>
      </c>
      <c r="H94" s="11">
        <v>0.36225538499999999</v>
      </c>
      <c r="I94" s="11">
        <v>0</v>
      </c>
      <c r="J94" s="11">
        <v>0</v>
      </c>
      <c r="K94" s="11">
        <v>0</v>
      </c>
      <c r="L94" s="11">
        <v>0.51672837199999999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0.154080462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1.591575948</v>
      </c>
      <c r="AC94" s="11">
        <v>0</v>
      </c>
      <c r="AD94" s="11">
        <v>0</v>
      </c>
      <c r="AE94" s="11">
        <v>0</v>
      </c>
      <c r="AF94" s="11">
        <v>26.025932001000001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0.57709776899999998</v>
      </c>
      <c r="AM94" s="11">
        <v>0</v>
      </c>
      <c r="AN94" s="11">
        <v>0</v>
      </c>
      <c r="AO94" s="11">
        <v>0</v>
      </c>
      <c r="AP94" s="11">
        <v>1.2730365779999999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  <c r="AV94" s="11">
        <v>1.3808338099999999</v>
      </c>
      <c r="AW94" s="11">
        <v>1.5285866539999999</v>
      </c>
      <c r="AX94" s="11">
        <v>0</v>
      </c>
      <c r="AY94" s="11">
        <v>0</v>
      </c>
      <c r="AZ94" s="11">
        <v>4.2082141919999998</v>
      </c>
      <c r="BA94" s="11">
        <v>0</v>
      </c>
      <c r="BB94" s="11">
        <v>0</v>
      </c>
      <c r="BC94" s="11">
        <v>0</v>
      </c>
      <c r="BD94" s="11">
        <v>0</v>
      </c>
      <c r="BE94" s="11">
        <v>0</v>
      </c>
      <c r="BF94" s="11">
        <v>0.22363897899999999</v>
      </c>
      <c r="BG94" s="11">
        <v>0</v>
      </c>
      <c r="BH94" s="11">
        <v>0</v>
      </c>
      <c r="BI94" s="11">
        <v>0</v>
      </c>
      <c r="BJ94" s="11">
        <v>0.85657484100000003</v>
      </c>
      <c r="BK94" s="12">
        <f>SUM(C94:BJ94)</f>
        <v>40.22175069</v>
      </c>
    </row>
    <row r="95" spans="1:63" ht="13" x14ac:dyDescent="0.3">
      <c r="A95" s="10"/>
      <c r="B95" s="61" t="s">
        <v>92</v>
      </c>
      <c r="C95" s="11">
        <v>0</v>
      </c>
      <c r="D95" s="11">
        <v>1.4551830109999999</v>
      </c>
      <c r="E95" s="11">
        <v>0</v>
      </c>
      <c r="F95" s="11">
        <v>0</v>
      </c>
      <c r="G95" s="11">
        <v>0</v>
      </c>
      <c r="H95" s="11">
        <v>0.159123613</v>
      </c>
      <c r="I95" s="11">
        <v>0</v>
      </c>
      <c r="J95" s="11">
        <v>0</v>
      </c>
      <c r="K95" s="11">
        <v>0</v>
      </c>
      <c r="L95" s="11">
        <v>0.71582221899999998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9.0239703000000004E-2</v>
      </c>
      <c r="S95" s="11">
        <v>0</v>
      </c>
      <c r="T95" s="11">
        <v>0</v>
      </c>
      <c r="U95" s="11">
        <v>0</v>
      </c>
      <c r="V95" s="11">
        <v>5.2148860000000002E-3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1.0088226659999999</v>
      </c>
      <c r="AC95" s="11">
        <v>0.46393018400000002</v>
      </c>
      <c r="AD95" s="11">
        <v>0</v>
      </c>
      <c r="AE95" s="11">
        <v>0</v>
      </c>
      <c r="AF95" s="11">
        <v>40.860692608999997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0.10548162699999999</v>
      </c>
      <c r="AM95" s="11">
        <v>0</v>
      </c>
      <c r="AN95" s="11">
        <v>0</v>
      </c>
      <c r="AO95" s="11">
        <v>0</v>
      </c>
      <c r="AP95" s="11">
        <v>0.880893017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  <c r="AV95" s="11">
        <v>1.264374447</v>
      </c>
      <c r="AW95" s="11">
        <v>0.475576677</v>
      </c>
      <c r="AX95" s="11">
        <v>0</v>
      </c>
      <c r="AY95" s="11">
        <v>0</v>
      </c>
      <c r="AZ95" s="11">
        <v>8.5937628989999997</v>
      </c>
      <c r="BA95" s="11">
        <v>0</v>
      </c>
      <c r="BB95" s="11">
        <v>0</v>
      </c>
      <c r="BC95" s="11">
        <v>0</v>
      </c>
      <c r="BD95" s="11">
        <v>0</v>
      </c>
      <c r="BE95" s="11">
        <v>0</v>
      </c>
      <c r="BF95" s="11">
        <v>6.1559976000000002E-2</v>
      </c>
      <c r="BG95" s="11">
        <v>0.82794466</v>
      </c>
      <c r="BH95" s="11">
        <v>0</v>
      </c>
      <c r="BI95" s="11">
        <v>0</v>
      </c>
      <c r="BJ95" s="11">
        <v>0.53207253499999996</v>
      </c>
      <c r="BK95" s="12">
        <f>SUM(C95:BJ95)</f>
        <v>57.500694728999996</v>
      </c>
    </row>
    <row r="96" spans="1:63" ht="13.5" thickBot="1" x14ac:dyDescent="0.35">
      <c r="A96" s="32"/>
      <c r="B96" s="62" t="s">
        <v>75</v>
      </c>
      <c r="C96" s="35">
        <f>SUM(C93:C95)</f>
        <v>0</v>
      </c>
      <c r="D96" s="33">
        <f t="shared" ref="D96:BI96" si="17">SUM(D93:D95)</f>
        <v>3.9362404739999999</v>
      </c>
      <c r="E96" s="33">
        <f t="shared" si="17"/>
        <v>0</v>
      </c>
      <c r="F96" s="33">
        <f t="shared" si="17"/>
        <v>0</v>
      </c>
      <c r="G96" s="34">
        <f t="shared" si="17"/>
        <v>0</v>
      </c>
      <c r="H96" s="35">
        <f t="shared" si="17"/>
        <v>0.61122300899999993</v>
      </c>
      <c r="I96" s="33">
        <f t="shared" si="17"/>
        <v>0</v>
      </c>
      <c r="J96" s="33">
        <f t="shared" si="17"/>
        <v>0</v>
      </c>
      <c r="K96" s="33">
        <f t="shared" si="17"/>
        <v>0</v>
      </c>
      <c r="L96" s="34">
        <f t="shared" si="17"/>
        <v>1.239725792</v>
      </c>
      <c r="M96" s="35">
        <f t="shared" si="17"/>
        <v>0</v>
      </c>
      <c r="N96" s="33">
        <f t="shared" si="17"/>
        <v>0</v>
      </c>
      <c r="O96" s="33">
        <f t="shared" si="17"/>
        <v>0</v>
      </c>
      <c r="P96" s="33">
        <f t="shared" si="17"/>
        <v>0</v>
      </c>
      <c r="Q96" s="34">
        <f t="shared" si="17"/>
        <v>0</v>
      </c>
      <c r="R96" s="35">
        <f t="shared" si="17"/>
        <v>0.273644051</v>
      </c>
      <c r="S96" s="33">
        <f t="shared" si="17"/>
        <v>0</v>
      </c>
      <c r="T96" s="33">
        <f t="shared" si="17"/>
        <v>0</v>
      </c>
      <c r="U96" s="33">
        <f t="shared" si="17"/>
        <v>0</v>
      </c>
      <c r="V96" s="34">
        <f t="shared" si="17"/>
        <v>5.2148860000000002E-3</v>
      </c>
      <c r="W96" s="35">
        <f t="shared" si="17"/>
        <v>0</v>
      </c>
      <c r="X96" s="33">
        <f t="shared" si="17"/>
        <v>0</v>
      </c>
      <c r="Y96" s="33">
        <f t="shared" si="17"/>
        <v>0</v>
      </c>
      <c r="Z96" s="33">
        <f t="shared" si="17"/>
        <v>0</v>
      </c>
      <c r="AA96" s="34">
        <f t="shared" si="17"/>
        <v>0</v>
      </c>
      <c r="AB96" s="35">
        <f t="shared" si="17"/>
        <v>3.1233641359999997</v>
      </c>
      <c r="AC96" s="33">
        <f t="shared" si="17"/>
        <v>0.46393018400000002</v>
      </c>
      <c r="AD96" s="33">
        <f t="shared" si="17"/>
        <v>0</v>
      </c>
      <c r="AE96" s="33">
        <f t="shared" si="17"/>
        <v>0</v>
      </c>
      <c r="AF96" s="34">
        <f t="shared" si="17"/>
        <v>85.904555814999995</v>
      </c>
      <c r="AG96" s="35">
        <f t="shared" si="17"/>
        <v>0</v>
      </c>
      <c r="AH96" s="33">
        <f t="shared" si="17"/>
        <v>0</v>
      </c>
      <c r="AI96" s="33">
        <f t="shared" si="17"/>
        <v>0</v>
      </c>
      <c r="AJ96" s="33">
        <f t="shared" si="17"/>
        <v>0</v>
      </c>
      <c r="AK96" s="34">
        <f t="shared" si="17"/>
        <v>0</v>
      </c>
      <c r="AL96" s="35">
        <f t="shared" si="17"/>
        <v>0.72255900399999995</v>
      </c>
      <c r="AM96" s="33">
        <f t="shared" si="17"/>
        <v>0</v>
      </c>
      <c r="AN96" s="33">
        <f t="shared" si="17"/>
        <v>0</v>
      </c>
      <c r="AO96" s="33">
        <f t="shared" si="17"/>
        <v>0</v>
      </c>
      <c r="AP96" s="34">
        <f t="shared" si="17"/>
        <v>2.4450561300000002</v>
      </c>
      <c r="AQ96" s="35">
        <f t="shared" si="17"/>
        <v>0</v>
      </c>
      <c r="AR96" s="33">
        <f t="shared" si="17"/>
        <v>0</v>
      </c>
      <c r="AS96" s="33">
        <f t="shared" si="17"/>
        <v>0</v>
      </c>
      <c r="AT96" s="33">
        <f t="shared" si="17"/>
        <v>0</v>
      </c>
      <c r="AU96" s="34">
        <f t="shared" si="17"/>
        <v>0</v>
      </c>
      <c r="AV96" s="35">
        <f t="shared" si="17"/>
        <v>2.7675328559999999</v>
      </c>
      <c r="AW96" s="33">
        <f t="shared" si="17"/>
        <v>2.004163331</v>
      </c>
      <c r="AX96" s="33">
        <f t="shared" si="17"/>
        <v>0</v>
      </c>
      <c r="AY96" s="33">
        <f t="shared" si="17"/>
        <v>0</v>
      </c>
      <c r="AZ96" s="36">
        <f t="shared" si="17"/>
        <v>12.863991627999999</v>
      </c>
      <c r="BA96" s="35">
        <f t="shared" si="17"/>
        <v>0</v>
      </c>
      <c r="BB96" s="33">
        <f t="shared" si="17"/>
        <v>0</v>
      </c>
      <c r="BC96" s="33">
        <f t="shared" si="17"/>
        <v>0</v>
      </c>
      <c r="BD96" s="33">
        <f t="shared" si="17"/>
        <v>0</v>
      </c>
      <c r="BE96" s="34">
        <f t="shared" si="17"/>
        <v>0</v>
      </c>
      <c r="BF96" s="35">
        <f t="shared" si="17"/>
        <v>0.32942033799999998</v>
      </c>
      <c r="BG96" s="33">
        <f t="shared" si="17"/>
        <v>0.82794466</v>
      </c>
      <c r="BH96" s="33">
        <f t="shared" si="17"/>
        <v>0</v>
      </c>
      <c r="BI96" s="33">
        <f t="shared" si="17"/>
        <v>0</v>
      </c>
      <c r="BJ96" s="34">
        <f>SUM(BJ93:BJ95)</f>
        <v>1.3928985439999999</v>
      </c>
      <c r="BK96" s="37">
        <f>SUM(BK93:BK95)</f>
        <v>118.911464838</v>
      </c>
    </row>
    <row r="97" spans="1:63" ht="13" x14ac:dyDescent="0.3">
      <c r="A97" s="10"/>
      <c r="B97" s="38"/>
      <c r="C97" s="98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77"/>
      <c r="AS97" s="77"/>
      <c r="AT97" s="77"/>
      <c r="AU97" s="77"/>
      <c r="AV97" s="77"/>
      <c r="AW97" s="77"/>
      <c r="AX97" s="77"/>
      <c r="AY97" s="77"/>
      <c r="AZ97" s="77"/>
      <c r="BA97" s="77"/>
      <c r="BB97" s="77"/>
      <c r="BC97" s="77"/>
      <c r="BD97" s="77"/>
      <c r="BE97" s="77"/>
      <c r="BF97" s="77"/>
      <c r="BG97" s="77"/>
      <c r="BH97" s="77"/>
      <c r="BI97" s="77"/>
      <c r="BJ97" s="77"/>
      <c r="BK97" s="99"/>
    </row>
  </sheetData>
  <mergeCells count="50">
    <mergeCell ref="C92:BK92"/>
    <mergeCell ref="C97:BK97"/>
    <mergeCell ref="C68:BK68"/>
    <mergeCell ref="C91:BK91"/>
    <mergeCell ref="C72:BK72"/>
    <mergeCell ref="C73:BK73"/>
    <mergeCell ref="C81:BK81"/>
    <mergeCell ref="C82:BK82"/>
    <mergeCell ref="C69:BK69"/>
    <mergeCell ref="C74:BK74"/>
    <mergeCell ref="C77:BK77"/>
    <mergeCell ref="C83:BK83"/>
    <mergeCell ref="C89:BK89"/>
    <mergeCell ref="C41:BK41"/>
    <mergeCell ref="C39:BK39"/>
    <mergeCell ref="C45:BK45"/>
    <mergeCell ref="C67:BK67"/>
    <mergeCell ref="A1:A5"/>
    <mergeCell ref="B1:B5"/>
    <mergeCell ref="C3:L3"/>
    <mergeCell ref="H4:L4"/>
    <mergeCell ref="R4:V4"/>
    <mergeCell ref="C2:V2"/>
    <mergeCell ref="C4:G4"/>
    <mergeCell ref="M4:Q4"/>
    <mergeCell ref="C1:BK1"/>
    <mergeCell ref="BA3:BJ3"/>
    <mergeCell ref="BK2:BK5"/>
    <mergeCell ref="W3:AF3"/>
    <mergeCell ref="C40:BK40"/>
    <mergeCell ref="M3:V3"/>
    <mergeCell ref="C12:BK12"/>
    <mergeCell ref="C18:BK18"/>
    <mergeCell ref="C15:BK15"/>
    <mergeCell ref="C21:BK21"/>
    <mergeCell ref="C24:BK24"/>
    <mergeCell ref="AL4:AP4"/>
    <mergeCell ref="C7:BK7"/>
    <mergeCell ref="C6:BK6"/>
    <mergeCell ref="W2:AP2"/>
    <mergeCell ref="AQ2:BJ2"/>
    <mergeCell ref="AG4:AK4"/>
    <mergeCell ref="AQ3:AZ3"/>
    <mergeCell ref="BF4:BJ4"/>
    <mergeCell ref="AV4:AZ4"/>
    <mergeCell ref="W4:AA4"/>
    <mergeCell ref="AQ4:AU4"/>
    <mergeCell ref="BA4:BE4"/>
    <mergeCell ref="AB4:AF4"/>
    <mergeCell ref="AG3:AP3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D58D-3111-4C2B-BEC7-D937AC15A3E0}">
  <dimension ref="A1:J40"/>
  <sheetViews>
    <sheetView tabSelected="1" workbookViewId="0">
      <selection sqref="A1:J1"/>
    </sheetView>
  </sheetViews>
  <sheetFormatPr defaultColWidth="0" defaultRowHeight="14.5" zeroHeight="1" x14ac:dyDescent="0.35"/>
  <cols>
    <col min="1" max="1" width="9.1796875" customWidth="1"/>
    <col min="2" max="2" width="25.26953125" bestFit="1" customWidth="1"/>
    <col min="3" max="3" width="15.453125" customWidth="1"/>
    <col min="4" max="5" width="18.26953125" bestFit="1" customWidth="1"/>
    <col min="6" max="6" width="14.54296875" customWidth="1"/>
    <col min="7" max="7" width="19.81640625" bestFit="1" customWidth="1"/>
    <col min="8" max="8" width="15.81640625" bestFit="1" customWidth="1"/>
    <col min="9" max="9" width="17" bestFit="1" customWidth="1"/>
    <col min="10" max="10" width="19.81640625" bestFit="1" customWidth="1"/>
    <col min="257" max="257" width="9.1796875" customWidth="1"/>
    <col min="258" max="258" width="25.26953125" bestFit="1" customWidth="1"/>
    <col min="259" max="259" width="15.453125" customWidth="1"/>
    <col min="260" max="261" width="18.26953125" bestFit="1" customWidth="1"/>
    <col min="262" max="262" width="14.54296875" customWidth="1"/>
    <col min="263" max="263" width="19.81640625" bestFit="1" customWidth="1"/>
    <col min="264" max="264" width="15.81640625" bestFit="1" customWidth="1"/>
    <col min="265" max="265" width="17" bestFit="1" customWidth="1"/>
    <col min="266" max="266" width="19.81640625" bestFit="1" customWidth="1"/>
    <col min="513" max="513" width="9.1796875" customWidth="1"/>
    <col min="514" max="514" width="25.26953125" bestFit="1" customWidth="1"/>
    <col min="515" max="515" width="15.453125" customWidth="1"/>
    <col min="516" max="517" width="18.26953125" bestFit="1" customWidth="1"/>
    <col min="518" max="518" width="14.54296875" customWidth="1"/>
    <col min="519" max="519" width="19.81640625" bestFit="1" customWidth="1"/>
    <col min="520" max="520" width="15.81640625" bestFit="1" customWidth="1"/>
    <col min="521" max="521" width="17" bestFit="1" customWidth="1"/>
    <col min="522" max="522" width="19.81640625" bestFit="1" customWidth="1"/>
    <col min="769" max="769" width="9.1796875" customWidth="1"/>
    <col min="770" max="770" width="25.26953125" bestFit="1" customWidth="1"/>
    <col min="771" max="771" width="15.453125" customWidth="1"/>
    <col min="772" max="773" width="18.26953125" bestFit="1" customWidth="1"/>
    <col min="774" max="774" width="14.54296875" customWidth="1"/>
    <col min="775" max="775" width="19.81640625" bestFit="1" customWidth="1"/>
    <col min="776" max="776" width="15.81640625" bestFit="1" customWidth="1"/>
    <col min="777" max="777" width="17" bestFit="1" customWidth="1"/>
    <col min="778" max="778" width="19.81640625" bestFit="1" customWidth="1"/>
    <col min="1025" max="1025" width="9.1796875" customWidth="1"/>
    <col min="1026" max="1026" width="25.26953125" bestFit="1" customWidth="1"/>
    <col min="1027" max="1027" width="15.453125" customWidth="1"/>
    <col min="1028" max="1029" width="18.26953125" bestFit="1" customWidth="1"/>
    <col min="1030" max="1030" width="14.54296875" customWidth="1"/>
    <col min="1031" max="1031" width="19.81640625" bestFit="1" customWidth="1"/>
    <col min="1032" max="1032" width="15.81640625" bestFit="1" customWidth="1"/>
    <col min="1033" max="1033" width="17" bestFit="1" customWidth="1"/>
    <col min="1034" max="1034" width="19.81640625" bestFit="1" customWidth="1"/>
    <col min="1281" max="1281" width="9.1796875" customWidth="1"/>
    <col min="1282" max="1282" width="25.26953125" bestFit="1" customWidth="1"/>
    <col min="1283" max="1283" width="15.453125" customWidth="1"/>
    <col min="1284" max="1285" width="18.26953125" bestFit="1" customWidth="1"/>
    <col min="1286" max="1286" width="14.54296875" customWidth="1"/>
    <col min="1287" max="1287" width="19.81640625" bestFit="1" customWidth="1"/>
    <col min="1288" max="1288" width="15.81640625" bestFit="1" customWidth="1"/>
    <col min="1289" max="1289" width="17" bestFit="1" customWidth="1"/>
    <col min="1290" max="1290" width="19.81640625" bestFit="1" customWidth="1"/>
    <col min="1537" max="1537" width="9.1796875" customWidth="1"/>
    <col min="1538" max="1538" width="25.26953125" bestFit="1" customWidth="1"/>
    <col min="1539" max="1539" width="15.453125" customWidth="1"/>
    <col min="1540" max="1541" width="18.26953125" bestFit="1" customWidth="1"/>
    <col min="1542" max="1542" width="14.54296875" customWidth="1"/>
    <col min="1543" max="1543" width="19.81640625" bestFit="1" customWidth="1"/>
    <col min="1544" max="1544" width="15.81640625" bestFit="1" customWidth="1"/>
    <col min="1545" max="1545" width="17" bestFit="1" customWidth="1"/>
    <col min="1546" max="1546" width="19.81640625" bestFit="1" customWidth="1"/>
    <col min="1793" max="1793" width="9.1796875" customWidth="1"/>
    <col min="1794" max="1794" width="25.26953125" bestFit="1" customWidth="1"/>
    <col min="1795" max="1795" width="15.453125" customWidth="1"/>
    <col min="1796" max="1797" width="18.26953125" bestFit="1" customWidth="1"/>
    <col min="1798" max="1798" width="14.54296875" customWidth="1"/>
    <col min="1799" max="1799" width="19.81640625" bestFit="1" customWidth="1"/>
    <col min="1800" max="1800" width="15.81640625" bestFit="1" customWidth="1"/>
    <col min="1801" max="1801" width="17" bestFit="1" customWidth="1"/>
    <col min="1802" max="1802" width="19.81640625" bestFit="1" customWidth="1"/>
    <col min="2049" max="2049" width="9.1796875" customWidth="1"/>
    <col min="2050" max="2050" width="25.26953125" bestFit="1" customWidth="1"/>
    <col min="2051" max="2051" width="15.453125" customWidth="1"/>
    <col min="2052" max="2053" width="18.26953125" bestFit="1" customWidth="1"/>
    <col min="2054" max="2054" width="14.54296875" customWidth="1"/>
    <col min="2055" max="2055" width="19.81640625" bestFit="1" customWidth="1"/>
    <col min="2056" max="2056" width="15.81640625" bestFit="1" customWidth="1"/>
    <col min="2057" max="2057" width="17" bestFit="1" customWidth="1"/>
    <col min="2058" max="2058" width="19.81640625" bestFit="1" customWidth="1"/>
    <col min="2305" max="2305" width="9.1796875" customWidth="1"/>
    <col min="2306" max="2306" width="25.26953125" bestFit="1" customWidth="1"/>
    <col min="2307" max="2307" width="15.453125" customWidth="1"/>
    <col min="2308" max="2309" width="18.26953125" bestFit="1" customWidth="1"/>
    <col min="2310" max="2310" width="14.54296875" customWidth="1"/>
    <col min="2311" max="2311" width="19.81640625" bestFit="1" customWidth="1"/>
    <col min="2312" max="2312" width="15.81640625" bestFit="1" customWidth="1"/>
    <col min="2313" max="2313" width="17" bestFit="1" customWidth="1"/>
    <col min="2314" max="2314" width="19.81640625" bestFit="1" customWidth="1"/>
    <col min="2561" max="2561" width="9.1796875" customWidth="1"/>
    <col min="2562" max="2562" width="25.26953125" bestFit="1" customWidth="1"/>
    <col min="2563" max="2563" width="15.453125" customWidth="1"/>
    <col min="2564" max="2565" width="18.26953125" bestFit="1" customWidth="1"/>
    <col min="2566" max="2566" width="14.54296875" customWidth="1"/>
    <col min="2567" max="2567" width="19.81640625" bestFit="1" customWidth="1"/>
    <col min="2568" max="2568" width="15.81640625" bestFit="1" customWidth="1"/>
    <col min="2569" max="2569" width="17" bestFit="1" customWidth="1"/>
    <col min="2570" max="2570" width="19.81640625" bestFit="1" customWidth="1"/>
    <col min="2817" max="2817" width="9.1796875" customWidth="1"/>
    <col min="2818" max="2818" width="25.26953125" bestFit="1" customWidth="1"/>
    <col min="2819" max="2819" width="15.453125" customWidth="1"/>
    <col min="2820" max="2821" width="18.26953125" bestFit="1" customWidth="1"/>
    <col min="2822" max="2822" width="14.54296875" customWidth="1"/>
    <col min="2823" max="2823" width="19.81640625" bestFit="1" customWidth="1"/>
    <col min="2824" max="2824" width="15.81640625" bestFit="1" customWidth="1"/>
    <col min="2825" max="2825" width="17" bestFit="1" customWidth="1"/>
    <col min="2826" max="2826" width="19.81640625" bestFit="1" customWidth="1"/>
    <col min="3073" max="3073" width="9.1796875" customWidth="1"/>
    <col min="3074" max="3074" width="25.26953125" bestFit="1" customWidth="1"/>
    <col min="3075" max="3075" width="15.453125" customWidth="1"/>
    <col min="3076" max="3077" width="18.26953125" bestFit="1" customWidth="1"/>
    <col min="3078" max="3078" width="14.54296875" customWidth="1"/>
    <col min="3079" max="3079" width="19.81640625" bestFit="1" customWidth="1"/>
    <col min="3080" max="3080" width="15.81640625" bestFit="1" customWidth="1"/>
    <col min="3081" max="3081" width="17" bestFit="1" customWidth="1"/>
    <col min="3082" max="3082" width="19.81640625" bestFit="1" customWidth="1"/>
    <col min="3329" max="3329" width="9.1796875" customWidth="1"/>
    <col min="3330" max="3330" width="25.26953125" bestFit="1" customWidth="1"/>
    <col min="3331" max="3331" width="15.453125" customWidth="1"/>
    <col min="3332" max="3333" width="18.26953125" bestFit="1" customWidth="1"/>
    <col min="3334" max="3334" width="14.54296875" customWidth="1"/>
    <col min="3335" max="3335" width="19.81640625" bestFit="1" customWidth="1"/>
    <col min="3336" max="3336" width="15.81640625" bestFit="1" customWidth="1"/>
    <col min="3337" max="3337" width="17" bestFit="1" customWidth="1"/>
    <col min="3338" max="3338" width="19.81640625" bestFit="1" customWidth="1"/>
    <col min="3585" max="3585" width="9.1796875" customWidth="1"/>
    <col min="3586" max="3586" width="25.26953125" bestFit="1" customWidth="1"/>
    <col min="3587" max="3587" width="15.453125" customWidth="1"/>
    <col min="3588" max="3589" width="18.26953125" bestFit="1" customWidth="1"/>
    <col min="3590" max="3590" width="14.54296875" customWidth="1"/>
    <col min="3591" max="3591" width="19.81640625" bestFit="1" customWidth="1"/>
    <col min="3592" max="3592" width="15.81640625" bestFit="1" customWidth="1"/>
    <col min="3593" max="3593" width="17" bestFit="1" customWidth="1"/>
    <col min="3594" max="3594" width="19.81640625" bestFit="1" customWidth="1"/>
    <col min="3841" max="3841" width="9.1796875" customWidth="1"/>
    <col min="3842" max="3842" width="25.26953125" bestFit="1" customWidth="1"/>
    <col min="3843" max="3843" width="15.453125" customWidth="1"/>
    <col min="3844" max="3845" width="18.26953125" bestFit="1" customWidth="1"/>
    <col min="3846" max="3846" width="14.54296875" customWidth="1"/>
    <col min="3847" max="3847" width="19.81640625" bestFit="1" customWidth="1"/>
    <col min="3848" max="3848" width="15.81640625" bestFit="1" customWidth="1"/>
    <col min="3849" max="3849" width="17" bestFit="1" customWidth="1"/>
    <col min="3850" max="3850" width="19.81640625" bestFit="1" customWidth="1"/>
    <col min="4097" max="4097" width="9.1796875" customWidth="1"/>
    <col min="4098" max="4098" width="25.26953125" bestFit="1" customWidth="1"/>
    <col min="4099" max="4099" width="15.453125" customWidth="1"/>
    <col min="4100" max="4101" width="18.26953125" bestFit="1" customWidth="1"/>
    <col min="4102" max="4102" width="14.54296875" customWidth="1"/>
    <col min="4103" max="4103" width="19.81640625" bestFit="1" customWidth="1"/>
    <col min="4104" max="4104" width="15.81640625" bestFit="1" customWidth="1"/>
    <col min="4105" max="4105" width="17" bestFit="1" customWidth="1"/>
    <col min="4106" max="4106" width="19.81640625" bestFit="1" customWidth="1"/>
    <col min="4353" max="4353" width="9.1796875" customWidth="1"/>
    <col min="4354" max="4354" width="25.26953125" bestFit="1" customWidth="1"/>
    <col min="4355" max="4355" width="15.453125" customWidth="1"/>
    <col min="4356" max="4357" width="18.26953125" bestFit="1" customWidth="1"/>
    <col min="4358" max="4358" width="14.54296875" customWidth="1"/>
    <col min="4359" max="4359" width="19.81640625" bestFit="1" customWidth="1"/>
    <col min="4360" max="4360" width="15.81640625" bestFit="1" customWidth="1"/>
    <col min="4361" max="4361" width="17" bestFit="1" customWidth="1"/>
    <col min="4362" max="4362" width="19.81640625" bestFit="1" customWidth="1"/>
    <col min="4609" max="4609" width="9.1796875" customWidth="1"/>
    <col min="4610" max="4610" width="25.26953125" bestFit="1" customWidth="1"/>
    <col min="4611" max="4611" width="15.453125" customWidth="1"/>
    <col min="4612" max="4613" width="18.26953125" bestFit="1" customWidth="1"/>
    <col min="4614" max="4614" width="14.54296875" customWidth="1"/>
    <col min="4615" max="4615" width="19.81640625" bestFit="1" customWidth="1"/>
    <col min="4616" max="4616" width="15.81640625" bestFit="1" customWidth="1"/>
    <col min="4617" max="4617" width="17" bestFit="1" customWidth="1"/>
    <col min="4618" max="4618" width="19.81640625" bestFit="1" customWidth="1"/>
    <col min="4865" max="4865" width="9.1796875" customWidth="1"/>
    <col min="4866" max="4866" width="25.26953125" bestFit="1" customWidth="1"/>
    <col min="4867" max="4867" width="15.453125" customWidth="1"/>
    <col min="4868" max="4869" width="18.26953125" bestFit="1" customWidth="1"/>
    <col min="4870" max="4870" width="14.54296875" customWidth="1"/>
    <col min="4871" max="4871" width="19.81640625" bestFit="1" customWidth="1"/>
    <col min="4872" max="4872" width="15.81640625" bestFit="1" customWidth="1"/>
    <col min="4873" max="4873" width="17" bestFit="1" customWidth="1"/>
    <col min="4874" max="4874" width="19.81640625" bestFit="1" customWidth="1"/>
    <col min="5121" max="5121" width="9.1796875" customWidth="1"/>
    <col min="5122" max="5122" width="25.26953125" bestFit="1" customWidth="1"/>
    <col min="5123" max="5123" width="15.453125" customWidth="1"/>
    <col min="5124" max="5125" width="18.26953125" bestFit="1" customWidth="1"/>
    <col min="5126" max="5126" width="14.54296875" customWidth="1"/>
    <col min="5127" max="5127" width="19.81640625" bestFit="1" customWidth="1"/>
    <col min="5128" max="5128" width="15.81640625" bestFit="1" customWidth="1"/>
    <col min="5129" max="5129" width="17" bestFit="1" customWidth="1"/>
    <col min="5130" max="5130" width="19.81640625" bestFit="1" customWidth="1"/>
    <col min="5377" max="5377" width="9.1796875" customWidth="1"/>
    <col min="5378" max="5378" width="25.26953125" bestFit="1" customWidth="1"/>
    <col min="5379" max="5379" width="15.453125" customWidth="1"/>
    <col min="5380" max="5381" width="18.26953125" bestFit="1" customWidth="1"/>
    <col min="5382" max="5382" width="14.54296875" customWidth="1"/>
    <col min="5383" max="5383" width="19.81640625" bestFit="1" customWidth="1"/>
    <col min="5384" max="5384" width="15.81640625" bestFit="1" customWidth="1"/>
    <col min="5385" max="5385" width="17" bestFit="1" customWidth="1"/>
    <col min="5386" max="5386" width="19.81640625" bestFit="1" customWidth="1"/>
    <col min="5633" max="5633" width="9.1796875" customWidth="1"/>
    <col min="5634" max="5634" width="25.26953125" bestFit="1" customWidth="1"/>
    <col min="5635" max="5635" width="15.453125" customWidth="1"/>
    <col min="5636" max="5637" width="18.26953125" bestFit="1" customWidth="1"/>
    <col min="5638" max="5638" width="14.54296875" customWidth="1"/>
    <col min="5639" max="5639" width="19.81640625" bestFit="1" customWidth="1"/>
    <col min="5640" max="5640" width="15.81640625" bestFit="1" customWidth="1"/>
    <col min="5641" max="5641" width="17" bestFit="1" customWidth="1"/>
    <col min="5642" max="5642" width="19.81640625" bestFit="1" customWidth="1"/>
    <col min="5889" max="5889" width="9.1796875" customWidth="1"/>
    <col min="5890" max="5890" width="25.26953125" bestFit="1" customWidth="1"/>
    <col min="5891" max="5891" width="15.453125" customWidth="1"/>
    <col min="5892" max="5893" width="18.26953125" bestFit="1" customWidth="1"/>
    <col min="5894" max="5894" width="14.54296875" customWidth="1"/>
    <col min="5895" max="5895" width="19.81640625" bestFit="1" customWidth="1"/>
    <col min="5896" max="5896" width="15.81640625" bestFit="1" customWidth="1"/>
    <col min="5897" max="5897" width="17" bestFit="1" customWidth="1"/>
    <col min="5898" max="5898" width="19.81640625" bestFit="1" customWidth="1"/>
    <col min="6145" max="6145" width="9.1796875" customWidth="1"/>
    <col min="6146" max="6146" width="25.26953125" bestFit="1" customWidth="1"/>
    <col min="6147" max="6147" width="15.453125" customWidth="1"/>
    <col min="6148" max="6149" width="18.26953125" bestFit="1" customWidth="1"/>
    <col min="6150" max="6150" width="14.54296875" customWidth="1"/>
    <col min="6151" max="6151" width="19.81640625" bestFit="1" customWidth="1"/>
    <col min="6152" max="6152" width="15.81640625" bestFit="1" customWidth="1"/>
    <col min="6153" max="6153" width="17" bestFit="1" customWidth="1"/>
    <col min="6154" max="6154" width="19.81640625" bestFit="1" customWidth="1"/>
    <col min="6401" max="6401" width="9.1796875" customWidth="1"/>
    <col min="6402" max="6402" width="25.26953125" bestFit="1" customWidth="1"/>
    <col min="6403" max="6403" width="15.453125" customWidth="1"/>
    <col min="6404" max="6405" width="18.26953125" bestFit="1" customWidth="1"/>
    <col min="6406" max="6406" width="14.54296875" customWidth="1"/>
    <col min="6407" max="6407" width="19.81640625" bestFit="1" customWidth="1"/>
    <col min="6408" max="6408" width="15.81640625" bestFit="1" customWidth="1"/>
    <col min="6409" max="6409" width="17" bestFit="1" customWidth="1"/>
    <col min="6410" max="6410" width="19.81640625" bestFit="1" customWidth="1"/>
    <col min="6657" max="6657" width="9.1796875" customWidth="1"/>
    <col min="6658" max="6658" width="25.26953125" bestFit="1" customWidth="1"/>
    <col min="6659" max="6659" width="15.453125" customWidth="1"/>
    <col min="6660" max="6661" width="18.26953125" bestFit="1" customWidth="1"/>
    <col min="6662" max="6662" width="14.54296875" customWidth="1"/>
    <col min="6663" max="6663" width="19.81640625" bestFit="1" customWidth="1"/>
    <col min="6664" max="6664" width="15.81640625" bestFit="1" customWidth="1"/>
    <col min="6665" max="6665" width="17" bestFit="1" customWidth="1"/>
    <col min="6666" max="6666" width="19.81640625" bestFit="1" customWidth="1"/>
    <col min="6913" max="6913" width="9.1796875" customWidth="1"/>
    <col min="6914" max="6914" width="25.26953125" bestFit="1" customWidth="1"/>
    <col min="6915" max="6915" width="15.453125" customWidth="1"/>
    <col min="6916" max="6917" width="18.26953125" bestFit="1" customWidth="1"/>
    <col min="6918" max="6918" width="14.54296875" customWidth="1"/>
    <col min="6919" max="6919" width="19.81640625" bestFit="1" customWidth="1"/>
    <col min="6920" max="6920" width="15.81640625" bestFit="1" customWidth="1"/>
    <col min="6921" max="6921" width="17" bestFit="1" customWidth="1"/>
    <col min="6922" max="6922" width="19.81640625" bestFit="1" customWidth="1"/>
    <col min="7169" max="7169" width="9.1796875" customWidth="1"/>
    <col min="7170" max="7170" width="25.26953125" bestFit="1" customWidth="1"/>
    <col min="7171" max="7171" width="15.453125" customWidth="1"/>
    <col min="7172" max="7173" width="18.26953125" bestFit="1" customWidth="1"/>
    <col min="7174" max="7174" width="14.54296875" customWidth="1"/>
    <col min="7175" max="7175" width="19.81640625" bestFit="1" customWidth="1"/>
    <col min="7176" max="7176" width="15.81640625" bestFit="1" customWidth="1"/>
    <col min="7177" max="7177" width="17" bestFit="1" customWidth="1"/>
    <col min="7178" max="7178" width="19.81640625" bestFit="1" customWidth="1"/>
    <col min="7425" max="7425" width="9.1796875" customWidth="1"/>
    <col min="7426" max="7426" width="25.26953125" bestFit="1" customWidth="1"/>
    <col min="7427" max="7427" width="15.453125" customWidth="1"/>
    <col min="7428" max="7429" width="18.26953125" bestFit="1" customWidth="1"/>
    <col min="7430" max="7430" width="14.54296875" customWidth="1"/>
    <col min="7431" max="7431" width="19.81640625" bestFit="1" customWidth="1"/>
    <col min="7432" max="7432" width="15.81640625" bestFit="1" customWidth="1"/>
    <col min="7433" max="7433" width="17" bestFit="1" customWidth="1"/>
    <col min="7434" max="7434" width="19.81640625" bestFit="1" customWidth="1"/>
    <col min="7681" max="7681" width="9.1796875" customWidth="1"/>
    <col min="7682" max="7682" width="25.26953125" bestFit="1" customWidth="1"/>
    <col min="7683" max="7683" width="15.453125" customWidth="1"/>
    <col min="7684" max="7685" width="18.26953125" bestFit="1" customWidth="1"/>
    <col min="7686" max="7686" width="14.54296875" customWidth="1"/>
    <col min="7687" max="7687" width="19.81640625" bestFit="1" customWidth="1"/>
    <col min="7688" max="7688" width="15.81640625" bestFit="1" customWidth="1"/>
    <col min="7689" max="7689" width="17" bestFit="1" customWidth="1"/>
    <col min="7690" max="7690" width="19.81640625" bestFit="1" customWidth="1"/>
    <col min="7937" max="7937" width="9.1796875" customWidth="1"/>
    <col min="7938" max="7938" width="25.26953125" bestFit="1" customWidth="1"/>
    <col min="7939" max="7939" width="15.453125" customWidth="1"/>
    <col min="7940" max="7941" width="18.26953125" bestFit="1" customWidth="1"/>
    <col min="7942" max="7942" width="14.54296875" customWidth="1"/>
    <col min="7943" max="7943" width="19.81640625" bestFit="1" customWidth="1"/>
    <col min="7944" max="7944" width="15.81640625" bestFit="1" customWidth="1"/>
    <col min="7945" max="7945" width="17" bestFit="1" customWidth="1"/>
    <col min="7946" max="7946" width="19.81640625" bestFit="1" customWidth="1"/>
    <col min="8193" max="8193" width="9.1796875" customWidth="1"/>
    <col min="8194" max="8194" width="25.26953125" bestFit="1" customWidth="1"/>
    <col min="8195" max="8195" width="15.453125" customWidth="1"/>
    <col min="8196" max="8197" width="18.26953125" bestFit="1" customWidth="1"/>
    <col min="8198" max="8198" width="14.54296875" customWidth="1"/>
    <col min="8199" max="8199" width="19.81640625" bestFit="1" customWidth="1"/>
    <col min="8200" max="8200" width="15.81640625" bestFit="1" customWidth="1"/>
    <col min="8201" max="8201" width="17" bestFit="1" customWidth="1"/>
    <col min="8202" max="8202" width="19.81640625" bestFit="1" customWidth="1"/>
    <col min="8449" max="8449" width="9.1796875" customWidth="1"/>
    <col min="8450" max="8450" width="25.26953125" bestFit="1" customWidth="1"/>
    <col min="8451" max="8451" width="15.453125" customWidth="1"/>
    <col min="8452" max="8453" width="18.26953125" bestFit="1" customWidth="1"/>
    <col min="8454" max="8454" width="14.54296875" customWidth="1"/>
    <col min="8455" max="8455" width="19.81640625" bestFit="1" customWidth="1"/>
    <col min="8456" max="8456" width="15.81640625" bestFit="1" customWidth="1"/>
    <col min="8457" max="8457" width="17" bestFit="1" customWidth="1"/>
    <col min="8458" max="8458" width="19.81640625" bestFit="1" customWidth="1"/>
    <col min="8705" max="8705" width="9.1796875" customWidth="1"/>
    <col min="8706" max="8706" width="25.26953125" bestFit="1" customWidth="1"/>
    <col min="8707" max="8707" width="15.453125" customWidth="1"/>
    <col min="8708" max="8709" width="18.26953125" bestFit="1" customWidth="1"/>
    <col min="8710" max="8710" width="14.54296875" customWidth="1"/>
    <col min="8711" max="8711" width="19.81640625" bestFit="1" customWidth="1"/>
    <col min="8712" max="8712" width="15.81640625" bestFit="1" customWidth="1"/>
    <col min="8713" max="8713" width="17" bestFit="1" customWidth="1"/>
    <col min="8714" max="8714" width="19.81640625" bestFit="1" customWidth="1"/>
    <col min="8961" max="8961" width="9.1796875" customWidth="1"/>
    <col min="8962" max="8962" width="25.26953125" bestFit="1" customWidth="1"/>
    <col min="8963" max="8963" width="15.453125" customWidth="1"/>
    <col min="8964" max="8965" width="18.26953125" bestFit="1" customWidth="1"/>
    <col min="8966" max="8966" width="14.54296875" customWidth="1"/>
    <col min="8967" max="8967" width="19.81640625" bestFit="1" customWidth="1"/>
    <col min="8968" max="8968" width="15.81640625" bestFit="1" customWidth="1"/>
    <col min="8969" max="8969" width="17" bestFit="1" customWidth="1"/>
    <col min="8970" max="8970" width="19.81640625" bestFit="1" customWidth="1"/>
    <col min="9217" max="9217" width="9.1796875" customWidth="1"/>
    <col min="9218" max="9218" width="25.26953125" bestFit="1" customWidth="1"/>
    <col min="9219" max="9219" width="15.453125" customWidth="1"/>
    <col min="9220" max="9221" width="18.26953125" bestFit="1" customWidth="1"/>
    <col min="9222" max="9222" width="14.54296875" customWidth="1"/>
    <col min="9223" max="9223" width="19.81640625" bestFit="1" customWidth="1"/>
    <col min="9224" max="9224" width="15.81640625" bestFit="1" customWidth="1"/>
    <col min="9225" max="9225" width="17" bestFit="1" customWidth="1"/>
    <col min="9226" max="9226" width="19.81640625" bestFit="1" customWidth="1"/>
    <col min="9473" max="9473" width="9.1796875" customWidth="1"/>
    <col min="9474" max="9474" width="25.26953125" bestFit="1" customWidth="1"/>
    <col min="9475" max="9475" width="15.453125" customWidth="1"/>
    <col min="9476" max="9477" width="18.26953125" bestFit="1" customWidth="1"/>
    <col min="9478" max="9478" width="14.54296875" customWidth="1"/>
    <col min="9479" max="9479" width="19.81640625" bestFit="1" customWidth="1"/>
    <col min="9480" max="9480" width="15.81640625" bestFit="1" customWidth="1"/>
    <col min="9481" max="9481" width="17" bestFit="1" customWidth="1"/>
    <col min="9482" max="9482" width="19.81640625" bestFit="1" customWidth="1"/>
    <col min="9729" max="9729" width="9.1796875" customWidth="1"/>
    <col min="9730" max="9730" width="25.26953125" bestFit="1" customWidth="1"/>
    <col min="9731" max="9731" width="15.453125" customWidth="1"/>
    <col min="9732" max="9733" width="18.26953125" bestFit="1" customWidth="1"/>
    <col min="9734" max="9734" width="14.54296875" customWidth="1"/>
    <col min="9735" max="9735" width="19.81640625" bestFit="1" customWidth="1"/>
    <col min="9736" max="9736" width="15.81640625" bestFit="1" customWidth="1"/>
    <col min="9737" max="9737" width="17" bestFit="1" customWidth="1"/>
    <col min="9738" max="9738" width="19.81640625" bestFit="1" customWidth="1"/>
    <col min="9985" max="9985" width="9.1796875" customWidth="1"/>
    <col min="9986" max="9986" width="25.26953125" bestFit="1" customWidth="1"/>
    <col min="9987" max="9987" width="15.453125" customWidth="1"/>
    <col min="9988" max="9989" width="18.26953125" bestFit="1" customWidth="1"/>
    <col min="9990" max="9990" width="14.54296875" customWidth="1"/>
    <col min="9991" max="9991" width="19.81640625" bestFit="1" customWidth="1"/>
    <col min="9992" max="9992" width="15.81640625" bestFit="1" customWidth="1"/>
    <col min="9993" max="9993" width="17" bestFit="1" customWidth="1"/>
    <col min="9994" max="9994" width="19.81640625" bestFit="1" customWidth="1"/>
    <col min="10241" max="10241" width="9.1796875" customWidth="1"/>
    <col min="10242" max="10242" width="25.26953125" bestFit="1" customWidth="1"/>
    <col min="10243" max="10243" width="15.453125" customWidth="1"/>
    <col min="10244" max="10245" width="18.26953125" bestFit="1" customWidth="1"/>
    <col min="10246" max="10246" width="14.54296875" customWidth="1"/>
    <col min="10247" max="10247" width="19.81640625" bestFit="1" customWidth="1"/>
    <col min="10248" max="10248" width="15.81640625" bestFit="1" customWidth="1"/>
    <col min="10249" max="10249" width="17" bestFit="1" customWidth="1"/>
    <col min="10250" max="10250" width="19.81640625" bestFit="1" customWidth="1"/>
    <col min="10497" max="10497" width="9.1796875" customWidth="1"/>
    <col min="10498" max="10498" width="25.26953125" bestFit="1" customWidth="1"/>
    <col min="10499" max="10499" width="15.453125" customWidth="1"/>
    <col min="10500" max="10501" width="18.26953125" bestFit="1" customWidth="1"/>
    <col min="10502" max="10502" width="14.54296875" customWidth="1"/>
    <col min="10503" max="10503" width="19.81640625" bestFit="1" customWidth="1"/>
    <col min="10504" max="10504" width="15.81640625" bestFit="1" customWidth="1"/>
    <col min="10505" max="10505" width="17" bestFit="1" customWidth="1"/>
    <col min="10506" max="10506" width="19.81640625" bestFit="1" customWidth="1"/>
    <col min="10753" max="10753" width="9.1796875" customWidth="1"/>
    <col min="10754" max="10754" width="25.26953125" bestFit="1" customWidth="1"/>
    <col min="10755" max="10755" width="15.453125" customWidth="1"/>
    <col min="10756" max="10757" width="18.26953125" bestFit="1" customWidth="1"/>
    <col min="10758" max="10758" width="14.54296875" customWidth="1"/>
    <col min="10759" max="10759" width="19.81640625" bestFit="1" customWidth="1"/>
    <col min="10760" max="10760" width="15.81640625" bestFit="1" customWidth="1"/>
    <col min="10761" max="10761" width="17" bestFit="1" customWidth="1"/>
    <col min="10762" max="10762" width="19.81640625" bestFit="1" customWidth="1"/>
    <col min="11009" max="11009" width="9.1796875" customWidth="1"/>
    <col min="11010" max="11010" width="25.26953125" bestFit="1" customWidth="1"/>
    <col min="11011" max="11011" width="15.453125" customWidth="1"/>
    <col min="11012" max="11013" width="18.26953125" bestFit="1" customWidth="1"/>
    <col min="11014" max="11014" width="14.54296875" customWidth="1"/>
    <col min="11015" max="11015" width="19.81640625" bestFit="1" customWidth="1"/>
    <col min="11016" max="11016" width="15.81640625" bestFit="1" customWidth="1"/>
    <col min="11017" max="11017" width="17" bestFit="1" customWidth="1"/>
    <col min="11018" max="11018" width="19.81640625" bestFit="1" customWidth="1"/>
    <col min="11265" max="11265" width="9.1796875" customWidth="1"/>
    <col min="11266" max="11266" width="25.26953125" bestFit="1" customWidth="1"/>
    <col min="11267" max="11267" width="15.453125" customWidth="1"/>
    <col min="11268" max="11269" width="18.26953125" bestFit="1" customWidth="1"/>
    <col min="11270" max="11270" width="14.54296875" customWidth="1"/>
    <col min="11271" max="11271" width="19.81640625" bestFit="1" customWidth="1"/>
    <col min="11272" max="11272" width="15.81640625" bestFit="1" customWidth="1"/>
    <col min="11273" max="11273" width="17" bestFit="1" customWidth="1"/>
    <col min="11274" max="11274" width="19.81640625" bestFit="1" customWidth="1"/>
    <col min="11521" max="11521" width="9.1796875" customWidth="1"/>
    <col min="11522" max="11522" width="25.26953125" bestFit="1" customWidth="1"/>
    <col min="11523" max="11523" width="15.453125" customWidth="1"/>
    <col min="11524" max="11525" width="18.26953125" bestFit="1" customWidth="1"/>
    <col min="11526" max="11526" width="14.54296875" customWidth="1"/>
    <col min="11527" max="11527" width="19.81640625" bestFit="1" customWidth="1"/>
    <col min="11528" max="11528" width="15.81640625" bestFit="1" customWidth="1"/>
    <col min="11529" max="11529" width="17" bestFit="1" customWidth="1"/>
    <col min="11530" max="11530" width="19.81640625" bestFit="1" customWidth="1"/>
    <col min="11777" max="11777" width="9.1796875" customWidth="1"/>
    <col min="11778" max="11778" width="25.26953125" bestFit="1" customWidth="1"/>
    <col min="11779" max="11779" width="15.453125" customWidth="1"/>
    <col min="11780" max="11781" width="18.26953125" bestFit="1" customWidth="1"/>
    <col min="11782" max="11782" width="14.54296875" customWidth="1"/>
    <col min="11783" max="11783" width="19.81640625" bestFit="1" customWidth="1"/>
    <col min="11784" max="11784" width="15.81640625" bestFit="1" customWidth="1"/>
    <col min="11785" max="11785" width="17" bestFit="1" customWidth="1"/>
    <col min="11786" max="11786" width="19.81640625" bestFit="1" customWidth="1"/>
    <col min="12033" max="12033" width="9.1796875" customWidth="1"/>
    <col min="12034" max="12034" width="25.26953125" bestFit="1" customWidth="1"/>
    <col min="12035" max="12035" width="15.453125" customWidth="1"/>
    <col min="12036" max="12037" width="18.26953125" bestFit="1" customWidth="1"/>
    <col min="12038" max="12038" width="14.54296875" customWidth="1"/>
    <col min="12039" max="12039" width="19.81640625" bestFit="1" customWidth="1"/>
    <col min="12040" max="12040" width="15.81640625" bestFit="1" customWidth="1"/>
    <col min="12041" max="12041" width="17" bestFit="1" customWidth="1"/>
    <col min="12042" max="12042" width="19.81640625" bestFit="1" customWidth="1"/>
    <col min="12289" max="12289" width="9.1796875" customWidth="1"/>
    <col min="12290" max="12290" width="25.26953125" bestFit="1" customWidth="1"/>
    <col min="12291" max="12291" width="15.453125" customWidth="1"/>
    <col min="12292" max="12293" width="18.26953125" bestFit="1" customWidth="1"/>
    <col min="12294" max="12294" width="14.54296875" customWidth="1"/>
    <col min="12295" max="12295" width="19.81640625" bestFit="1" customWidth="1"/>
    <col min="12296" max="12296" width="15.81640625" bestFit="1" customWidth="1"/>
    <col min="12297" max="12297" width="17" bestFit="1" customWidth="1"/>
    <col min="12298" max="12298" width="19.81640625" bestFit="1" customWidth="1"/>
    <col min="12545" max="12545" width="9.1796875" customWidth="1"/>
    <col min="12546" max="12546" width="25.26953125" bestFit="1" customWidth="1"/>
    <col min="12547" max="12547" width="15.453125" customWidth="1"/>
    <col min="12548" max="12549" width="18.26953125" bestFit="1" customWidth="1"/>
    <col min="12550" max="12550" width="14.54296875" customWidth="1"/>
    <col min="12551" max="12551" width="19.81640625" bestFit="1" customWidth="1"/>
    <col min="12552" max="12552" width="15.81640625" bestFit="1" customWidth="1"/>
    <col min="12553" max="12553" width="17" bestFit="1" customWidth="1"/>
    <col min="12554" max="12554" width="19.81640625" bestFit="1" customWidth="1"/>
    <col min="12801" max="12801" width="9.1796875" customWidth="1"/>
    <col min="12802" max="12802" width="25.26953125" bestFit="1" customWidth="1"/>
    <col min="12803" max="12803" width="15.453125" customWidth="1"/>
    <col min="12804" max="12805" width="18.26953125" bestFit="1" customWidth="1"/>
    <col min="12806" max="12806" width="14.54296875" customWidth="1"/>
    <col min="12807" max="12807" width="19.81640625" bestFit="1" customWidth="1"/>
    <col min="12808" max="12808" width="15.81640625" bestFit="1" customWidth="1"/>
    <col min="12809" max="12809" width="17" bestFit="1" customWidth="1"/>
    <col min="12810" max="12810" width="19.81640625" bestFit="1" customWidth="1"/>
    <col min="13057" max="13057" width="9.1796875" customWidth="1"/>
    <col min="13058" max="13058" width="25.26953125" bestFit="1" customWidth="1"/>
    <col min="13059" max="13059" width="15.453125" customWidth="1"/>
    <col min="13060" max="13061" width="18.26953125" bestFit="1" customWidth="1"/>
    <col min="13062" max="13062" width="14.54296875" customWidth="1"/>
    <col min="13063" max="13063" width="19.81640625" bestFit="1" customWidth="1"/>
    <col min="13064" max="13064" width="15.81640625" bestFit="1" customWidth="1"/>
    <col min="13065" max="13065" width="17" bestFit="1" customWidth="1"/>
    <col min="13066" max="13066" width="19.81640625" bestFit="1" customWidth="1"/>
    <col min="13313" max="13313" width="9.1796875" customWidth="1"/>
    <col min="13314" max="13314" width="25.26953125" bestFit="1" customWidth="1"/>
    <col min="13315" max="13315" width="15.453125" customWidth="1"/>
    <col min="13316" max="13317" width="18.26953125" bestFit="1" customWidth="1"/>
    <col min="13318" max="13318" width="14.54296875" customWidth="1"/>
    <col min="13319" max="13319" width="19.81640625" bestFit="1" customWidth="1"/>
    <col min="13320" max="13320" width="15.81640625" bestFit="1" customWidth="1"/>
    <col min="13321" max="13321" width="17" bestFit="1" customWidth="1"/>
    <col min="13322" max="13322" width="19.81640625" bestFit="1" customWidth="1"/>
    <col min="13569" max="13569" width="9.1796875" customWidth="1"/>
    <col min="13570" max="13570" width="25.26953125" bestFit="1" customWidth="1"/>
    <col min="13571" max="13571" width="15.453125" customWidth="1"/>
    <col min="13572" max="13573" width="18.26953125" bestFit="1" customWidth="1"/>
    <col min="13574" max="13574" width="14.54296875" customWidth="1"/>
    <col min="13575" max="13575" width="19.81640625" bestFit="1" customWidth="1"/>
    <col min="13576" max="13576" width="15.81640625" bestFit="1" customWidth="1"/>
    <col min="13577" max="13577" width="17" bestFit="1" customWidth="1"/>
    <col min="13578" max="13578" width="19.81640625" bestFit="1" customWidth="1"/>
    <col min="13825" max="13825" width="9.1796875" customWidth="1"/>
    <col min="13826" max="13826" width="25.26953125" bestFit="1" customWidth="1"/>
    <col min="13827" max="13827" width="15.453125" customWidth="1"/>
    <col min="13828" max="13829" width="18.26953125" bestFit="1" customWidth="1"/>
    <col min="13830" max="13830" width="14.54296875" customWidth="1"/>
    <col min="13831" max="13831" width="19.81640625" bestFit="1" customWidth="1"/>
    <col min="13832" max="13832" width="15.81640625" bestFit="1" customWidth="1"/>
    <col min="13833" max="13833" width="17" bestFit="1" customWidth="1"/>
    <col min="13834" max="13834" width="19.81640625" bestFit="1" customWidth="1"/>
    <col min="14081" max="14081" width="9.1796875" customWidth="1"/>
    <col min="14082" max="14082" width="25.26953125" bestFit="1" customWidth="1"/>
    <col min="14083" max="14083" width="15.453125" customWidth="1"/>
    <col min="14084" max="14085" width="18.26953125" bestFit="1" customWidth="1"/>
    <col min="14086" max="14086" width="14.54296875" customWidth="1"/>
    <col min="14087" max="14087" width="19.81640625" bestFit="1" customWidth="1"/>
    <col min="14088" max="14088" width="15.81640625" bestFit="1" customWidth="1"/>
    <col min="14089" max="14089" width="17" bestFit="1" customWidth="1"/>
    <col min="14090" max="14090" width="19.81640625" bestFit="1" customWidth="1"/>
    <col min="14337" max="14337" width="9.1796875" customWidth="1"/>
    <col min="14338" max="14338" width="25.26953125" bestFit="1" customWidth="1"/>
    <col min="14339" max="14339" width="15.453125" customWidth="1"/>
    <col min="14340" max="14341" width="18.26953125" bestFit="1" customWidth="1"/>
    <col min="14342" max="14342" width="14.54296875" customWidth="1"/>
    <col min="14343" max="14343" width="19.81640625" bestFit="1" customWidth="1"/>
    <col min="14344" max="14344" width="15.81640625" bestFit="1" customWidth="1"/>
    <col min="14345" max="14345" width="17" bestFit="1" customWidth="1"/>
    <col min="14346" max="14346" width="19.81640625" bestFit="1" customWidth="1"/>
    <col min="14593" max="14593" width="9.1796875" customWidth="1"/>
    <col min="14594" max="14594" width="25.26953125" bestFit="1" customWidth="1"/>
    <col min="14595" max="14595" width="15.453125" customWidth="1"/>
    <col min="14596" max="14597" width="18.26953125" bestFit="1" customWidth="1"/>
    <col min="14598" max="14598" width="14.54296875" customWidth="1"/>
    <col min="14599" max="14599" width="19.81640625" bestFit="1" customWidth="1"/>
    <col min="14600" max="14600" width="15.81640625" bestFit="1" customWidth="1"/>
    <col min="14601" max="14601" width="17" bestFit="1" customWidth="1"/>
    <col min="14602" max="14602" width="19.81640625" bestFit="1" customWidth="1"/>
    <col min="14849" max="14849" width="9.1796875" customWidth="1"/>
    <col min="14850" max="14850" width="25.26953125" bestFit="1" customWidth="1"/>
    <col min="14851" max="14851" width="15.453125" customWidth="1"/>
    <col min="14852" max="14853" width="18.26953125" bestFit="1" customWidth="1"/>
    <col min="14854" max="14854" width="14.54296875" customWidth="1"/>
    <col min="14855" max="14855" width="19.81640625" bestFit="1" customWidth="1"/>
    <col min="14856" max="14856" width="15.81640625" bestFit="1" customWidth="1"/>
    <col min="14857" max="14857" width="17" bestFit="1" customWidth="1"/>
    <col min="14858" max="14858" width="19.81640625" bestFit="1" customWidth="1"/>
    <col min="15105" max="15105" width="9.1796875" customWidth="1"/>
    <col min="15106" max="15106" width="25.26953125" bestFit="1" customWidth="1"/>
    <col min="15107" max="15107" width="15.453125" customWidth="1"/>
    <col min="15108" max="15109" width="18.26953125" bestFit="1" customWidth="1"/>
    <col min="15110" max="15110" width="14.54296875" customWidth="1"/>
    <col min="15111" max="15111" width="19.81640625" bestFit="1" customWidth="1"/>
    <col min="15112" max="15112" width="15.81640625" bestFit="1" customWidth="1"/>
    <col min="15113" max="15113" width="17" bestFit="1" customWidth="1"/>
    <col min="15114" max="15114" width="19.81640625" bestFit="1" customWidth="1"/>
    <col min="15361" max="15361" width="9.1796875" customWidth="1"/>
    <col min="15362" max="15362" width="25.26953125" bestFit="1" customWidth="1"/>
    <col min="15363" max="15363" width="15.453125" customWidth="1"/>
    <col min="15364" max="15365" width="18.26953125" bestFit="1" customWidth="1"/>
    <col min="15366" max="15366" width="14.54296875" customWidth="1"/>
    <col min="15367" max="15367" width="19.81640625" bestFit="1" customWidth="1"/>
    <col min="15368" max="15368" width="15.81640625" bestFit="1" customWidth="1"/>
    <col min="15369" max="15369" width="17" bestFit="1" customWidth="1"/>
    <col min="15370" max="15370" width="19.81640625" bestFit="1" customWidth="1"/>
    <col min="15617" max="15617" width="9.1796875" customWidth="1"/>
    <col min="15618" max="15618" width="25.26953125" bestFit="1" customWidth="1"/>
    <col min="15619" max="15619" width="15.453125" customWidth="1"/>
    <col min="15620" max="15621" width="18.26953125" bestFit="1" customWidth="1"/>
    <col min="15622" max="15622" width="14.54296875" customWidth="1"/>
    <col min="15623" max="15623" width="19.81640625" bestFit="1" customWidth="1"/>
    <col min="15624" max="15624" width="15.81640625" bestFit="1" customWidth="1"/>
    <col min="15625" max="15625" width="17" bestFit="1" customWidth="1"/>
    <col min="15626" max="15626" width="19.81640625" bestFit="1" customWidth="1"/>
    <col min="15873" max="15873" width="9.1796875" customWidth="1"/>
    <col min="15874" max="15874" width="25.26953125" bestFit="1" customWidth="1"/>
    <col min="15875" max="15875" width="15.453125" customWidth="1"/>
    <col min="15876" max="15877" width="18.26953125" bestFit="1" customWidth="1"/>
    <col min="15878" max="15878" width="14.54296875" customWidth="1"/>
    <col min="15879" max="15879" width="19.81640625" bestFit="1" customWidth="1"/>
    <col min="15880" max="15880" width="15.81640625" bestFit="1" customWidth="1"/>
    <col min="15881" max="15881" width="17" bestFit="1" customWidth="1"/>
    <col min="15882" max="15882" width="19.81640625" bestFit="1" customWidth="1"/>
    <col min="16129" max="16129" width="9.1796875" customWidth="1"/>
    <col min="16130" max="16130" width="25.26953125" bestFit="1" customWidth="1"/>
    <col min="16131" max="16131" width="15.453125" customWidth="1"/>
    <col min="16132" max="16133" width="18.26953125" bestFit="1" customWidth="1"/>
    <col min="16134" max="16134" width="14.54296875" customWidth="1"/>
    <col min="16135" max="16135" width="19.81640625" bestFit="1" customWidth="1"/>
    <col min="16136" max="16136" width="15.81640625" bestFit="1" customWidth="1"/>
    <col min="16137" max="16137" width="17" bestFit="1" customWidth="1"/>
    <col min="16138" max="16138" width="19.81640625" bestFit="1" customWidth="1"/>
  </cols>
  <sheetData>
    <row r="1" spans="1:10" ht="16.5" customHeight="1" x14ac:dyDescent="0.35">
      <c r="A1" s="107" t="s">
        <v>93</v>
      </c>
      <c r="B1" s="106"/>
      <c r="C1" s="106"/>
      <c r="D1" s="106"/>
      <c r="E1" s="106"/>
      <c r="F1" s="106"/>
      <c r="G1" s="106"/>
      <c r="H1" s="106"/>
      <c r="I1" s="106"/>
      <c r="J1" s="105"/>
    </row>
    <row r="2" spans="1:10" ht="16.5" customHeight="1" x14ac:dyDescent="0.35">
      <c r="A2" s="107" t="s">
        <v>94</v>
      </c>
      <c r="B2" s="106"/>
      <c r="C2" s="106"/>
      <c r="D2" s="106"/>
      <c r="E2" s="106"/>
      <c r="F2" s="106"/>
      <c r="G2" s="106"/>
      <c r="H2" s="106"/>
      <c r="I2" s="106"/>
      <c r="J2" s="105"/>
    </row>
    <row r="3" spans="1:10" ht="16.5" customHeight="1" x14ac:dyDescent="0.35">
      <c r="A3" s="108" t="s">
        <v>0</v>
      </c>
      <c r="B3" s="112" t="s">
        <v>95</v>
      </c>
      <c r="C3" s="112" t="s">
        <v>96</v>
      </c>
      <c r="D3" s="112" t="s">
        <v>97</v>
      </c>
      <c r="E3" s="112" t="s">
        <v>48</v>
      </c>
      <c r="F3" s="112" t="s">
        <v>73</v>
      </c>
      <c r="G3" s="112" t="s">
        <v>81</v>
      </c>
      <c r="H3" s="112" t="s">
        <v>98</v>
      </c>
      <c r="I3" s="112" t="s">
        <v>99</v>
      </c>
      <c r="J3" s="112" t="s">
        <v>100</v>
      </c>
    </row>
    <row r="4" spans="1:10" ht="16.5" customHeight="1" x14ac:dyDescent="0.35">
      <c r="A4" s="109">
        <v>1</v>
      </c>
      <c r="B4" s="110" t="s">
        <v>101</v>
      </c>
      <c r="C4" s="113">
        <v>1.8525389E-2</v>
      </c>
      <c r="D4" s="113">
        <v>4.8746027999999997E-2</v>
      </c>
      <c r="E4" s="113">
        <v>5.2917225200000004</v>
      </c>
      <c r="F4" s="113">
        <v>0</v>
      </c>
      <c r="G4" s="113">
        <v>0</v>
      </c>
      <c r="H4" s="113">
        <v>0</v>
      </c>
      <c r="I4" s="113">
        <v>0</v>
      </c>
      <c r="J4" s="113">
        <v>0</v>
      </c>
    </row>
    <row r="5" spans="1:10" ht="16.5" customHeight="1" x14ac:dyDescent="0.35">
      <c r="A5" s="109">
        <v>2</v>
      </c>
      <c r="B5" s="111" t="s">
        <v>102</v>
      </c>
      <c r="C5" s="113">
        <v>215.13829762399999</v>
      </c>
      <c r="D5" s="113">
        <v>82.253635352000003</v>
      </c>
      <c r="E5" s="113">
        <v>1586.1204577159999</v>
      </c>
      <c r="F5" s="113">
        <v>0</v>
      </c>
      <c r="G5" s="113">
        <v>1.685224345</v>
      </c>
      <c r="H5" s="113">
        <v>0</v>
      </c>
      <c r="I5" s="113">
        <v>0</v>
      </c>
      <c r="J5" s="113">
        <v>0.86094823499999995</v>
      </c>
    </row>
    <row r="6" spans="1:10" ht="16.5" customHeight="1" x14ac:dyDescent="0.35">
      <c r="A6" s="109">
        <v>3</v>
      </c>
      <c r="B6" s="110" t="s">
        <v>103</v>
      </c>
      <c r="C6" s="113">
        <v>4.3608872E-2</v>
      </c>
      <c r="D6" s="113">
        <v>3.0619576999999999E-2</v>
      </c>
      <c r="E6" s="113">
        <v>22.409103075000001</v>
      </c>
      <c r="F6" s="113">
        <v>0</v>
      </c>
      <c r="G6" s="113">
        <v>1.2834035000000001E-2</v>
      </c>
      <c r="H6" s="113">
        <v>0</v>
      </c>
      <c r="I6" s="113">
        <v>0</v>
      </c>
      <c r="J6" s="113">
        <v>0</v>
      </c>
    </row>
    <row r="7" spans="1:10" ht="16.5" customHeight="1" x14ac:dyDescent="0.35">
      <c r="A7" s="109">
        <v>4</v>
      </c>
      <c r="B7" s="111" t="s">
        <v>104</v>
      </c>
      <c r="C7" s="113">
        <v>4.8579049840000001</v>
      </c>
      <c r="D7" s="113">
        <v>20.533893835000001</v>
      </c>
      <c r="E7" s="113">
        <v>239.40639326900001</v>
      </c>
      <c r="F7" s="113">
        <v>0</v>
      </c>
      <c r="G7" s="113">
        <v>0.209771504</v>
      </c>
      <c r="H7" s="113">
        <v>0</v>
      </c>
      <c r="I7" s="113">
        <v>0</v>
      </c>
      <c r="J7" s="113">
        <v>4.1785053000000003E-2</v>
      </c>
    </row>
    <row r="8" spans="1:10" ht="16.5" customHeight="1" x14ac:dyDescent="0.35">
      <c r="A8" s="109">
        <v>5</v>
      </c>
      <c r="B8" s="111" t="s">
        <v>105</v>
      </c>
      <c r="C8" s="113">
        <v>9.8252385199999992</v>
      </c>
      <c r="D8" s="113">
        <v>16.481594979</v>
      </c>
      <c r="E8" s="113">
        <v>691.37590558700003</v>
      </c>
      <c r="F8" s="113">
        <v>0</v>
      </c>
      <c r="G8" s="113">
        <v>0.69443606400000002</v>
      </c>
      <c r="H8" s="113">
        <v>0</v>
      </c>
      <c r="I8" s="113">
        <v>0</v>
      </c>
      <c r="J8" s="113">
        <v>8.4875614000000002E-2</v>
      </c>
    </row>
    <row r="9" spans="1:10" ht="16.5" customHeight="1" x14ac:dyDescent="0.35">
      <c r="A9" s="109">
        <v>6</v>
      </c>
      <c r="B9" s="111" t="s">
        <v>106</v>
      </c>
      <c r="C9" s="113">
        <v>6.2238410750000002</v>
      </c>
      <c r="D9" s="113">
        <v>23.476379474000002</v>
      </c>
      <c r="E9" s="113">
        <v>361.98044614200001</v>
      </c>
      <c r="F9" s="113">
        <v>0</v>
      </c>
      <c r="G9" s="113">
        <v>0.22459937599999999</v>
      </c>
      <c r="H9" s="113">
        <v>0</v>
      </c>
      <c r="I9" s="113">
        <v>0</v>
      </c>
      <c r="J9" s="113">
        <v>0.110198513</v>
      </c>
    </row>
    <row r="10" spans="1:10" ht="16.5" customHeight="1" x14ac:dyDescent="0.35">
      <c r="A10" s="109">
        <v>7</v>
      </c>
      <c r="B10" s="111" t="s">
        <v>107</v>
      </c>
      <c r="C10" s="113">
        <v>1.8654689739999999</v>
      </c>
      <c r="D10" s="113">
        <v>46.014789464000003</v>
      </c>
      <c r="E10" s="113">
        <v>368.258032302</v>
      </c>
      <c r="F10" s="113">
        <v>0</v>
      </c>
      <c r="G10" s="113">
        <v>0.58825437999999997</v>
      </c>
      <c r="H10" s="113">
        <v>0</v>
      </c>
      <c r="I10" s="113">
        <v>0</v>
      </c>
      <c r="J10" s="113">
        <v>2.6726903999999999E-2</v>
      </c>
    </row>
    <row r="11" spans="1:10" ht="16.5" customHeight="1" x14ac:dyDescent="0.35">
      <c r="A11" s="109">
        <v>8</v>
      </c>
      <c r="B11" s="110" t="s">
        <v>108</v>
      </c>
      <c r="C11" s="113">
        <v>0.121061292</v>
      </c>
      <c r="D11" s="113">
        <v>5.7113054000000003E-2</v>
      </c>
      <c r="E11" s="113">
        <v>26.274958497</v>
      </c>
      <c r="F11" s="113">
        <v>0</v>
      </c>
      <c r="G11" s="113">
        <v>0.10455745399999999</v>
      </c>
      <c r="H11" s="113">
        <v>0</v>
      </c>
      <c r="I11" s="113">
        <v>0</v>
      </c>
      <c r="J11" s="113">
        <v>0</v>
      </c>
    </row>
    <row r="12" spans="1:10" ht="16.5" customHeight="1" x14ac:dyDescent="0.35">
      <c r="A12" s="109">
        <v>9</v>
      </c>
      <c r="B12" s="110" t="s">
        <v>109</v>
      </c>
      <c r="C12" s="113">
        <v>4.1656601000000001E-2</v>
      </c>
      <c r="D12" s="113">
        <v>0.168378798</v>
      </c>
      <c r="E12" s="113">
        <v>12.061321491999999</v>
      </c>
      <c r="F12" s="113">
        <v>0</v>
      </c>
      <c r="G12" s="113">
        <v>9.5127879999999995E-3</v>
      </c>
      <c r="H12" s="113">
        <v>0</v>
      </c>
      <c r="I12" s="113">
        <v>0</v>
      </c>
      <c r="J12" s="113">
        <v>0</v>
      </c>
    </row>
    <row r="13" spans="1:10" ht="16.5" customHeight="1" x14ac:dyDescent="0.35">
      <c r="A13" s="109">
        <v>10</v>
      </c>
      <c r="B13" s="111" t="s">
        <v>110</v>
      </c>
      <c r="C13" s="113">
        <v>14.668358549000001</v>
      </c>
      <c r="D13" s="113">
        <v>40.573309193</v>
      </c>
      <c r="E13" s="113">
        <v>501.19640724200002</v>
      </c>
      <c r="F13" s="113">
        <v>0</v>
      </c>
      <c r="G13" s="113">
        <v>0.75899465799999999</v>
      </c>
      <c r="H13" s="113">
        <v>0</v>
      </c>
      <c r="I13" s="113">
        <v>0</v>
      </c>
      <c r="J13" s="113">
        <v>0.25668432299999999</v>
      </c>
    </row>
    <row r="14" spans="1:10" ht="16.5" customHeight="1" x14ac:dyDescent="0.35">
      <c r="A14" s="109">
        <v>11</v>
      </c>
      <c r="B14" s="111" t="s">
        <v>111</v>
      </c>
      <c r="C14" s="113">
        <v>805.54723093999996</v>
      </c>
      <c r="D14" s="113">
        <v>757.66548046100002</v>
      </c>
      <c r="E14" s="113">
        <v>7643.951003704</v>
      </c>
      <c r="F14" s="113">
        <v>0</v>
      </c>
      <c r="G14" s="113">
        <v>3.2934668779999998</v>
      </c>
      <c r="H14" s="113">
        <v>0</v>
      </c>
      <c r="I14" s="113">
        <v>0</v>
      </c>
      <c r="J14" s="113">
        <v>0.85773902899999999</v>
      </c>
    </row>
    <row r="15" spans="1:10" ht="16.5" customHeight="1" x14ac:dyDescent="0.35">
      <c r="A15" s="109">
        <v>12</v>
      </c>
      <c r="B15" s="111" t="s">
        <v>112</v>
      </c>
      <c r="C15" s="113">
        <v>1545.868411036</v>
      </c>
      <c r="D15" s="113">
        <v>1027.143349829</v>
      </c>
      <c r="E15" s="113">
        <v>2820.4926557240001</v>
      </c>
      <c r="F15" s="113">
        <v>0</v>
      </c>
      <c r="G15" s="113">
        <v>9.9639027349999996</v>
      </c>
      <c r="H15" s="113">
        <v>0</v>
      </c>
      <c r="I15" s="113">
        <v>0</v>
      </c>
      <c r="J15" s="113">
        <v>2.9913035030000001</v>
      </c>
    </row>
    <row r="16" spans="1:10" ht="16.5" customHeight="1" x14ac:dyDescent="0.35">
      <c r="A16" s="109">
        <v>13</v>
      </c>
      <c r="B16" s="111" t="s">
        <v>113</v>
      </c>
      <c r="C16" s="113">
        <v>1.0922079069999999</v>
      </c>
      <c r="D16" s="113">
        <v>9.0708396059999998</v>
      </c>
      <c r="E16" s="113">
        <v>178.05387226900001</v>
      </c>
      <c r="F16" s="113">
        <v>0</v>
      </c>
      <c r="G16" s="113">
        <v>8.8711907000000007E-2</v>
      </c>
      <c r="H16" s="113">
        <v>0</v>
      </c>
      <c r="I16" s="113">
        <v>0</v>
      </c>
      <c r="J16" s="113">
        <v>1.069991E-3</v>
      </c>
    </row>
    <row r="17" spans="1:10" ht="16.5" customHeight="1" x14ac:dyDescent="0.35">
      <c r="A17" s="109">
        <v>14</v>
      </c>
      <c r="B17" s="111" t="s">
        <v>114</v>
      </c>
      <c r="C17" s="113">
        <v>0.40389549899999999</v>
      </c>
      <c r="D17" s="113">
        <v>1.404113755</v>
      </c>
      <c r="E17" s="113">
        <v>71.690668833999993</v>
      </c>
      <c r="F17" s="113">
        <v>0</v>
      </c>
      <c r="G17" s="113">
        <v>1.9736396E-2</v>
      </c>
      <c r="H17" s="113">
        <v>0</v>
      </c>
      <c r="I17" s="113">
        <v>0</v>
      </c>
      <c r="J17" s="113">
        <v>0</v>
      </c>
    </row>
    <row r="18" spans="1:10" ht="16.5" customHeight="1" x14ac:dyDescent="0.35">
      <c r="A18" s="109">
        <v>15</v>
      </c>
      <c r="B18" s="111" t="s">
        <v>115</v>
      </c>
      <c r="C18" s="113">
        <v>70.073645722999998</v>
      </c>
      <c r="D18" s="113">
        <v>35.099269096999997</v>
      </c>
      <c r="E18" s="113">
        <v>795.21692890099996</v>
      </c>
      <c r="F18" s="113">
        <v>0</v>
      </c>
      <c r="G18" s="113">
        <v>0.26560529300000002</v>
      </c>
      <c r="H18" s="113">
        <v>0</v>
      </c>
      <c r="I18" s="113">
        <v>0</v>
      </c>
      <c r="J18" s="113">
        <v>1.5421392000000001E-2</v>
      </c>
    </row>
    <row r="19" spans="1:10" ht="16.5" customHeight="1" x14ac:dyDescent="0.35">
      <c r="A19" s="109">
        <v>16</v>
      </c>
      <c r="B19" s="111" t="s">
        <v>116</v>
      </c>
      <c r="C19" s="113">
        <v>2725.772940799</v>
      </c>
      <c r="D19" s="113">
        <v>1534.3629506530001</v>
      </c>
      <c r="E19" s="113">
        <v>6301.1310126709996</v>
      </c>
      <c r="F19" s="113">
        <v>0</v>
      </c>
      <c r="G19" s="113">
        <v>11.837857058999999</v>
      </c>
      <c r="H19" s="113">
        <v>0</v>
      </c>
      <c r="I19" s="113">
        <v>0</v>
      </c>
      <c r="J19" s="113">
        <v>3.6428473690000001</v>
      </c>
    </row>
    <row r="20" spans="1:10" ht="16.5" customHeight="1" x14ac:dyDescent="0.35">
      <c r="A20" s="109">
        <v>17</v>
      </c>
      <c r="B20" s="111" t="s">
        <v>117</v>
      </c>
      <c r="C20" s="113">
        <v>256.55971489799998</v>
      </c>
      <c r="D20" s="113">
        <v>75.940112616999997</v>
      </c>
      <c r="E20" s="113">
        <v>1311.5395335999999</v>
      </c>
      <c r="F20" s="113">
        <v>0</v>
      </c>
      <c r="G20" s="113">
        <v>4.3959403400000001</v>
      </c>
      <c r="H20" s="113">
        <v>0</v>
      </c>
      <c r="I20" s="113">
        <v>0</v>
      </c>
      <c r="J20" s="113">
        <v>6.3918658129999999</v>
      </c>
    </row>
    <row r="21" spans="1:10" ht="16.5" customHeight="1" x14ac:dyDescent="0.35">
      <c r="A21" s="109">
        <v>18</v>
      </c>
      <c r="B21" s="110" t="s">
        <v>118</v>
      </c>
      <c r="C21" s="113">
        <v>0</v>
      </c>
      <c r="D21" s="113">
        <v>0</v>
      </c>
      <c r="E21" s="113">
        <v>0.27685048699999998</v>
      </c>
      <c r="F21" s="113">
        <v>0</v>
      </c>
      <c r="G21" s="113">
        <v>0</v>
      </c>
      <c r="H21" s="113">
        <v>0</v>
      </c>
      <c r="I21" s="113">
        <v>0</v>
      </c>
      <c r="J21" s="113">
        <v>0</v>
      </c>
    </row>
    <row r="22" spans="1:10" ht="16.5" customHeight="1" x14ac:dyDescent="0.35">
      <c r="A22" s="109">
        <v>19</v>
      </c>
      <c r="B22" s="111" t="s">
        <v>119</v>
      </c>
      <c r="C22" s="113">
        <v>330.41134984600001</v>
      </c>
      <c r="D22" s="113">
        <v>191.745332311</v>
      </c>
      <c r="E22" s="113">
        <v>1592.787431318</v>
      </c>
      <c r="F22" s="113">
        <v>0</v>
      </c>
      <c r="G22" s="113">
        <v>1.012907357</v>
      </c>
      <c r="H22" s="113">
        <v>0</v>
      </c>
      <c r="I22" s="113">
        <v>0</v>
      </c>
      <c r="J22" s="113">
        <v>6.4806762000000004E-2</v>
      </c>
    </row>
    <row r="23" spans="1:10" ht="16.5" customHeight="1" x14ac:dyDescent="0.35">
      <c r="A23" s="109">
        <v>20</v>
      </c>
      <c r="B23" s="111" t="s">
        <v>120</v>
      </c>
      <c r="C23" s="113">
        <v>15308.416715609001</v>
      </c>
      <c r="D23" s="113">
        <v>8514.3696766579997</v>
      </c>
      <c r="E23" s="113">
        <v>26792.085118669002</v>
      </c>
      <c r="F23" s="113">
        <v>0</v>
      </c>
      <c r="G23" s="113">
        <v>57.980398340999997</v>
      </c>
      <c r="H23" s="113">
        <v>0</v>
      </c>
      <c r="I23" s="113">
        <v>0</v>
      </c>
      <c r="J23" s="113">
        <v>63.997672924</v>
      </c>
    </row>
    <row r="24" spans="1:10" ht="16.5" customHeight="1" x14ac:dyDescent="0.35">
      <c r="A24" s="109">
        <v>21</v>
      </c>
      <c r="B24" s="110" t="s">
        <v>121</v>
      </c>
      <c r="C24" s="113">
        <v>1.0781786999999999E-2</v>
      </c>
      <c r="D24" s="113">
        <v>5.1913889999999997E-2</v>
      </c>
      <c r="E24" s="113">
        <v>11.540680570999999</v>
      </c>
      <c r="F24" s="113">
        <v>0</v>
      </c>
      <c r="G24" s="113">
        <v>1.0493364999999999E-2</v>
      </c>
      <c r="H24" s="113">
        <v>0</v>
      </c>
      <c r="I24" s="113">
        <v>0</v>
      </c>
      <c r="J24" s="113">
        <v>0</v>
      </c>
    </row>
    <row r="25" spans="1:10" ht="16.5" customHeight="1" x14ac:dyDescent="0.35">
      <c r="A25" s="109">
        <v>22</v>
      </c>
      <c r="B25" s="111" t="s">
        <v>122</v>
      </c>
      <c r="C25" s="113">
        <v>0.100353226</v>
      </c>
      <c r="D25" s="113">
        <v>4.6706031450000003</v>
      </c>
      <c r="E25" s="113">
        <v>23.383365925</v>
      </c>
      <c r="F25" s="113">
        <v>0</v>
      </c>
      <c r="G25" s="113">
        <v>1.0073764000000001E-2</v>
      </c>
      <c r="H25" s="113">
        <v>0</v>
      </c>
      <c r="I25" s="113">
        <v>0</v>
      </c>
      <c r="J25" s="113">
        <v>0</v>
      </c>
    </row>
    <row r="26" spans="1:10" ht="16.5" customHeight="1" x14ac:dyDescent="0.35">
      <c r="A26" s="109">
        <v>23</v>
      </c>
      <c r="B26" s="110" t="s">
        <v>123</v>
      </c>
      <c r="C26" s="113">
        <v>0.43209532</v>
      </c>
      <c r="D26" s="113">
        <v>5.1717589999999997E-3</v>
      </c>
      <c r="E26" s="113">
        <v>3.628593301</v>
      </c>
      <c r="F26" s="113">
        <v>0</v>
      </c>
      <c r="G26" s="113">
        <v>0</v>
      </c>
      <c r="H26" s="113">
        <v>0</v>
      </c>
      <c r="I26" s="113">
        <v>0</v>
      </c>
      <c r="J26" s="113">
        <v>0</v>
      </c>
    </row>
    <row r="27" spans="1:10" ht="16.5" customHeight="1" x14ac:dyDescent="0.35">
      <c r="A27" s="109">
        <v>24</v>
      </c>
      <c r="B27" s="110" t="s">
        <v>124</v>
      </c>
      <c r="C27" s="113">
        <v>9.8008146000000004E-2</v>
      </c>
      <c r="D27" s="113">
        <v>1.5159024910000001</v>
      </c>
      <c r="E27" s="113">
        <v>28.872223792</v>
      </c>
      <c r="F27" s="113">
        <v>0</v>
      </c>
      <c r="G27" s="113">
        <v>1.0568800000000001E-3</v>
      </c>
      <c r="H27" s="113">
        <v>0</v>
      </c>
      <c r="I27" s="113">
        <v>0</v>
      </c>
      <c r="J27" s="113">
        <v>0</v>
      </c>
    </row>
    <row r="28" spans="1:10" ht="16.5" customHeight="1" x14ac:dyDescent="0.35">
      <c r="A28" s="109">
        <v>25</v>
      </c>
      <c r="B28" s="111" t="s">
        <v>125</v>
      </c>
      <c r="C28" s="113">
        <v>2938.673321452</v>
      </c>
      <c r="D28" s="113">
        <v>4227.1092140310002</v>
      </c>
      <c r="E28" s="113">
        <v>6978.6741612469996</v>
      </c>
      <c r="F28" s="113">
        <v>0</v>
      </c>
      <c r="G28" s="113">
        <v>22.564879226999999</v>
      </c>
      <c r="H28" s="113">
        <v>0</v>
      </c>
      <c r="I28" s="113">
        <v>0</v>
      </c>
      <c r="J28" s="113">
        <v>5.6253269130000003</v>
      </c>
    </row>
    <row r="29" spans="1:10" ht="16.5" customHeight="1" x14ac:dyDescent="0.35">
      <c r="A29" s="109">
        <v>26</v>
      </c>
      <c r="B29" s="111" t="s">
        <v>126</v>
      </c>
      <c r="C29" s="113">
        <v>97.842153940000003</v>
      </c>
      <c r="D29" s="113">
        <v>62.572456611</v>
      </c>
      <c r="E29" s="113">
        <v>512.95290346800004</v>
      </c>
      <c r="F29" s="113">
        <v>0</v>
      </c>
      <c r="G29" s="113">
        <v>0.21461134200000001</v>
      </c>
      <c r="H29" s="113">
        <v>0</v>
      </c>
      <c r="I29" s="113">
        <v>0</v>
      </c>
      <c r="J29" s="113">
        <v>0.84655645800000001</v>
      </c>
    </row>
    <row r="30" spans="1:10" ht="16.5" customHeight="1" x14ac:dyDescent="0.35">
      <c r="A30" s="109">
        <v>27</v>
      </c>
      <c r="B30" s="111" t="s">
        <v>52</v>
      </c>
      <c r="C30" s="113">
        <v>235.365316987</v>
      </c>
      <c r="D30" s="113">
        <v>539.46596497099995</v>
      </c>
      <c r="E30" s="113">
        <v>5585.5415258370003</v>
      </c>
      <c r="F30" s="113">
        <v>0</v>
      </c>
      <c r="G30" s="113">
        <v>14.430277448</v>
      </c>
      <c r="H30" s="113">
        <v>0</v>
      </c>
      <c r="I30" s="113">
        <v>0</v>
      </c>
      <c r="J30" s="113">
        <v>14.628915238999999</v>
      </c>
    </row>
    <row r="31" spans="1:10" ht="16.5" customHeight="1" x14ac:dyDescent="0.35">
      <c r="A31" s="109">
        <v>28</v>
      </c>
      <c r="B31" s="111" t="s">
        <v>127</v>
      </c>
      <c r="C31" s="113">
        <v>14.364296666</v>
      </c>
      <c r="D31" s="113">
        <v>2.5145552229999999</v>
      </c>
      <c r="E31" s="113">
        <v>44.247641893000001</v>
      </c>
      <c r="F31" s="113">
        <v>0</v>
      </c>
      <c r="G31" s="113">
        <v>0.127965568</v>
      </c>
      <c r="H31" s="113">
        <v>0</v>
      </c>
      <c r="I31" s="113">
        <v>0</v>
      </c>
      <c r="J31" s="113">
        <v>7.0888899999999998E-4</v>
      </c>
    </row>
    <row r="32" spans="1:10" ht="16.5" customHeight="1" x14ac:dyDescent="0.35">
      <c r="A32" s="109">
        <v>29</v>
      </c>
      <c r="B32" s="111" t="s">
        <v>128</v>
      </c>
      <c r="C32" s="113">
        <v>13.225902873000001</v>
      </c>
      <c r="D32" s="113">
        <v>60.896216916</v>
      </c>
      <c r="E32" s="113">
        <v>1299.077865948</v>
      </c>
      <c r="F32" s="113">
        <v>0</v>
      </c>
      <c r="G32" s="113">
        <v>1.179720318</v>
      </c>
      <c r="H32" s="113">
        <v>0</v>
      </c>
      <c r="I32" s="113">
        <v>0</v>
      </c>
      <c r="J32" s="113">
        <v>1.0682653019999999</v>
      </c>
    </row>
    <row r="33" spans="1:10" ht="16.5" customHeight="1" x14ac:dyDescent="0.35">
      <c r="A33" s="109">
        <v>30</v>
      </c>
      <c r="B33" s="111" t="s">
        <v>129</v>
      </c>
      <c r="C33" s="113">
        <v>36.714171683000004</v>
      </c>
      <c r="D33" s="113">
        <v>65.396878013000006</v>
      </c>
      <c r="E33" s="113">
        <v>1695.041291448</v>
      </c>
      <c r="F33" s="113">
        <v>0</v>
      </c>
      <c r="G33" s="113">
        <v>0.98738775700000003</v>
      </c>
      <c r="H33" s="113">
        <v>0</v>
      </c>
      <c r="I33" s="113">
        <v>0</v>
      </c>
      <c r="J33" s="113">
        <v>0.15616493100000001</v>
      </c>
    </row>
    <row r="34" spans="1:10" ht="16.5" customHeight="1" x14ac:dyDescent="0.35">
      <c r="A34" s="109">
        <v>31</v>
      </c>
      <c r="B34" s="110" t="s">
        <v>130</v>
      </c>
      <c r="C34" s="113">
        <v>0.25481614299999999</v>
      </c>
      <c r="D34" s="113">
        <v>24.667515999999999</v>
      </c>
      <c r="E34" s="113">
        <v>40.513262441999998</v>
      </c>
      <c r="F34" s="113">
        <v>0</v>
      </c>
      <c r="G34" s="113">
        <v>6.7836999999999997E-4</v>
      </c>
      <c r="H34" s="113">
        <v>0</v>
      </c>
      <c r="I34" s="113">
        <v>0</v>
      </c>
      <c r="J34" s="113">
        <v>0</v>
      </c>
    </row>
    <row r="35" spans="1:10" ht="16.5" customHeight="1" x14ac:dyDescent="0.35">
      <c r="A35" s="109">
        <v>32</v>
      </c>
      <c r="B35" s="111" t="s">
        <v>131</v>
      </c>
      <c r="C35" s="113">
        <v>2047.5043790560001</v>
      </c>
      <c r="D35" s="113">
        <v>1943.938611825</v>
      </c>
      <c r="E35" s="113">
        <v>3788.8746484799999</v>
      </c>
      <c r="F35" s="113">
        <v>0</v>
      </c>
      <c r="G35" s="113">
        <v>7.762552178</v>
      </c>
      <c r="H35" s="113">
        <v>0</v>
      </c>
      <c r="I35" s="113">
        <v>0</v>
      </c>
      <c r="J35" s="113">
        <v>10.448644642</v>
      </c>
    </row>
    <row r="36" spans="1:10" ht="16.5" customHeight="1" x14ac:dyDescent="0.35">
      <c r="A36" s="109">
        <v>33</v>
      </c>
      <c r="B36" s="111" t="s">
        <v>132</v>
      </c>
      <c r="C36" s="113">
        <v>458.74456662300003</v>
      </c>
      <c r="D36" s="113">
        <v>316.76563060000001</v>
      </c>
      <c r="E36" s="113">
        <v>1399.624827293</v>
      </c>
      <c r="F36" s="113">
        <v>0</v>
      </c>
      <c r="G36" s="113">
        <v>1.6461233630000001</v>
      </c>
      <c r="H36" s="113">
        <v>0</v>
      </c>
      <c r="I36" s="113">
        <v>0</v>
      </c>
      <c r="J36" s="113">
        <v>0.82878572100000003</v>
      </c>
    </row>
    <row r="37" spans="1:10" ht="16.5" customHeight="1" x14ac:dyDescent="0.35">
      <c r="A37" s="109">
        <v>34</v>
      </c>
      <c r="B37" s="111" t="s">
        <v>133</v>
      </c>
      <c r="C37" s="113">
        <v>0.194859967</v>
      </c>
      <c r="D37" s="113">
        <v>0.32610392999999999</v>
      </c>
      <c r="E37" s="113">
        <v>11.142555660999999</v>
      </c>
      <c r="F37" s="113">
        <v>0</v>
      </c>
      <c r="G37" s="113">
        <v>1.4391292999999999E-2</v>
      </c>
      <c r="H37" s="113">
        <v>0</v>
      </c>
      <c r="I37" s="113">
        <v>0</v>
      </c>
      <c r="J37" s="113">
        <v>0</v>
      </c>
    </row>
    <row r="38" spans="1:10" ht="16.5" customHeight="1" x14ac:dyDescent="0.35">
      <c r="A38" s="109">
        <v>35</v>
      </c>
      <c r="B38" s="111" t="s">
        <v>134</v>
      </c>
      <c r="C38" s="113">
        <v>165.04631775600001</v>
      </c>
      <c r="D38" s="113">
        <v>373.48559577899999</v>
      </c>
      <c r="E38" s="113">
        <v>4140.5230129929996</v>
      </c>
      <c r="F38" s="113">
        <v>0</v>
      </c>
      <c r="G38" s="113">
        <v>3.0625229200000001</v>
      </c>
      <c r="H38" s="113">
        <v>0</v>
      </c>
      <c r="I38" s="113">
        <v>0</v>
      </c>
      <c r="J38" s="113">
        <v>1.230401587</v>
      </c>
    </row>
    <row r="39" spans="1:10" ht="16.5" customHeight="1" x14ac:dyDescent="0.35">
      <c r="A39" s="109">
        <v>36</v>
      </c>
      <c r="B39" s="111" t="s">
        <v>135</v>
      </c>
      <c r="C39" s="113">
        <v>4.2736438870000004</v>
      </c>
      <c r="D39" s="113">
        <v>18.441419237000002</v>
      </c>
      <c r="E39" s="113">
        <v>367.23522886699999</v>
      </c>
      <c r="F39" s="113">
        <v>0</v>
      </c>
      <c r="G39" s="113">
        <v>0.46609803300000002</v>
      </c>
      <c r="H39" s="113">
        <v>0</v>
      </c>
      <c r="I39" s="113">
        <v>0</v>
      </c>
      <c r="J39" s="113">
        <v>2.3735769E-2</v>
      </c>
    </row>
    <row r="40" spans="1:10" ht="16.5" customHeight="1" x14ac:dyDescent="0.35">
      <c r="A40" s="109">
        <v>37</v>
      </c>
      <c r="B40" s="111" t="s">
        <v>136</v>
      </c>
      <c r="C40" s="113">
        <v>534.14748270600001</v>
      </c>
      <c r="D40" s="113">
        <v>809.92428275899999</v>
      </c>
      <c r="E40" s="113">
        <v>3784.8379311100002</v>
      </c>
      <c r="F40" s="113">
        <v>0</v>
      </c>
      <c r="G40" s="113">
        <v>7.7025247439999998</v>
      </c>
      <c r="H40" s="113">
        <v>0</v>
      </c>
      <c r="I40" s="113">
        <v>0</v>
      </c>
      <c r="J40" s="113">
        <v>4.7100139619999997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 A1 Frmt for AUM disclosure</vt:lpstr>
      <vt:lpstr>Anex A2 Frmt AUM State UT 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2025-02-07T11:51:16Z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86a02c-2dfb-4efe-823f-aa2d1f0e6ab7_Enabled">
    <vt:lpwstr>true</vt:lpwstr>
  </property>
  <property fmtid="{D5CDD505-2E9C-101B-9397-08002B2CF9AE}" pid="3" name="MSIP_Label_3486a02c-2dfb-4efe-823f-aa2d1f0e6ab7_SetDate">
    <vt:lpwstr>2024-10-07T08:46:10Z</vt:lpwstr>
  </property>
  <property fmtid="{D5CDD505-2E9C-101B-9397-08002B2CF9AE}" pid="4" name="MSIP_Label_3486a02c-2dfb-4efe-823f-aa2d1f0e6ab7_Method">
    <vt:lpwstr>Privileged</vt:lpwstr>
  </property>
  <property fmtid="{D5CDD505-2E9C-101B-9397-08002B2CF9AE}" pid="5" name="MSIP_Label_3486a02c-2dfb-4efe-823f-aa2d1f0e6ab7_Name">
    <vt:lpwstr>CLAPUBLIC</vt:lpwstr>
  </property>
  <property fmtid="{D5CDD505-2E9C-101B-9397-08002B2CF9AE}" pid="6" name="MSIP_Label_3486a02c-2dfb-4efe-823f-aa2d1f0e6ab7_SiteId">
    <vt:lpwstr>e0fd434d-ba64-497b-90d2-859c472e1a92</vt:lpwstr>
  </property>
  <property fmtid="{D5CDD505-2E9C-101B-9397-08002B2CF9AE}" pid="7" name="MSIP_Label_3486a02c-2dfb-4efe-823f-aa2d1f0e6ab7_ActionId">
    <vt:lpwstr>9b93d8f2-7534-4b90-b5ca-c42f233f8439</vt:lpwstr>
  </property>
  <property fmtid="{D5CDD505-2E9C-101B-9397-08002B2CF9AE}" pid="8" name="MSIP_Label_3486a02c-2dfb-4efe-823f-aa2d1f0e6ab7_ContentBits">
    <vt:lpwstr>2</vt:lpwstr>
  </property>
  <property fmtid="{D5CDD505-2E9C-101B-9397-08002B2CF9AE}" pid="9" name="Classification">
    <vt:lpwstr>PUBLIC</vt:lpwstr>
  </property>
</Properties>
</file>