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Apr 2025\AAUM report\"/>
    </mc:Choice>
  </mc:AlternateContent>
  <xr:revisionPtr revIDLastSave="0" documentId="13_ncr:1_{C44C55B1-DBAA-4704-9A45-A6495D1B24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J81" i="1"/>
  <c r="BD81" i="1"/>
  <c r="BC81" i="1"/>
  <c r="BB81" i="1"/>
  <c r="AV81" i="1"/>
  <c r="AU81" i="1"/>
  <c r="AT81" i="1"/>
  <c r="AN81" i="1"/>
  <c r="AM81" i="1"/>
  <c r="AL81" i="1"/>
  <c r="AF81" i="1"/>
  <c r="AE81" i="1"/>
  <c r="AD81" i="1"/>
  <c r="X81" i="1"/>
  <c r="W81" i="1"/>
  <c r="V81" i="1"/>
  <c r="P81" i="1"/>
  <c r="O81" i="1"/>
  <c r="N81" i="1"/>
  <c r="H81" i="1"/>
  <c r="G81" i="1"/>
  <c r="F81" i="1"/>
  <c r="BJ80" i="1"/>
  <c r="BI80" i="1"/>
  <c r="BH80" i="1"/>
  <c r="BH81" i="1" s="1"/>
  <c r="BG80" i="1"/>
  <c r="BF80" i="1"/>
  <c r="BE80" i="1"/>
  <c r="BD80" i="1"/>
  <c r="BC80" i="1"/>
  <c r="BB80" i="1"/>
  <c r="BA80" i="1"/>
  <c r="AZ80" i="1"/>
  <c r="AZ81" i="1" s="1"/>
  <c r="AY80" i="1"/>
  <c r="AX80" i="1"/>
  <c r="AW80" i="1"/>
  <c r="AV80" i="1"/>
  <c r="AU80" i="1"/>
  <c r="AT80" i="1"/>
  <c r="AS80" i="1"/>
  <c r="AR80" i="1"/>
  <c r="AR81" i="1" s="1"/>
  <c r="AQ80" i="1"/>
  <c r="AP80" i="1"/>
  <c r="AO80" i="1"/>
  <c r="AN80" i="1"/>
  <c r="AM80" i="1"/>
  <c r="AL80" i="1"/>
  <c r="AK80" i="1"/>
  <c r="AJ80" i="1"/>
  <c r="AJ81" i="1" s="1"/>
  <c r="AI80" i="1"/>
  <c r="AH80" i="1"/>
  <c r="AG80" i="1"/>
  <c r="AF80" i="1"/>
  <c r="AE80" i="1"/>
  <c r="AD80" i="1"/>
  <c r="AC80" i="1"/>
  <c r="AB80" i="1"/>
  <c r="AB81" i="1" s="1"/>
  <c r="AA80" i="1"/>
  <c r="Z80" i="1"/>
  <c r="Y80" i="1"/>
  <c r="X80" i="1"/>
  <c r="W80" i="1"/>
  <c r="V80" i="1"/>
  <c r="U80" i="1"/>
  <c r="T80" i="1"/>
  <c r="T81" i="1" s="1"/>
  <c r="S80" i="1"/>
  <c r="R80" i="1"/>
  <c r="Q80" i="1"/>
  <c r="P80" i="1"/>
  <c r="O80" i="1"/>
  <c r="N80" i="1"/>
  <c r="M80" i="1"/>
  <c r="L80" i="1"/>
  <c r="L81" i="1" s="1"/>
  <c r="K80" i="1"/>
  <c r="J80" i="1"/>
  <c r="I80" i="1"/>
  <c r="H80" i="1"/>
  <c r="G80" i="1"/>
  <c r="F80" i="1"/>
  <c r="E80" i="1"/>
  <c r="D80" i="1"/>
  <c r="D81" i="1" s="1"/>
  <c r="C80" i="1"/>
  <c r="BK79" i="1"/>
  <c r="BK80" i="1" s="1"/>
  <c r="BJ77" i="1"/>
  <c r="BI77" i="1"/>
  <c r="BI81" i="1" s="1"/>
  <c r="BH77" i="1"/>
  <c r="BG77" i="1"/>
  <c r="BG81" i="1" s="1"/>
  <c r="BF77" i="1"/>
  <c r="BF81" i="1" s="1"/>
  <c r="BE77" i="1"/>
  <c r="BE81" i="1" s="1"/>
  <c r="BD77" i="1"/>
  <c r="BC77" i="1"/>
  <c r="BB77" i="1"/>
  <c r="BA77" i="1"/>
  <c r="BA81" i="1" s="1"/>
  <c r="AZ77" i="1"/>
  <c r="AY77" i="1"/>
  <c r="AY81" i="1" s="1"/>
  <c r="AX77" i="1"/>
  <c r="AX81" i="1" s="1"/>
  <c r="AW77" i="1"/>
  <c r="AW81" i="1" s="1"/>
  <c r="AV77" i="1"/>
  <c r="AU77" i="1"/>
  <c r="AT77" i="1"/>
  <c r="AS77" i="1"/>
  <c r="AS81" i="1" s="1"/>
  <c r="AR77" i="1"/>
  <c r="AQ77" i="1"/>
  <c r="AQ81" i="1" s="1"/>
  <c r="AP77" i="1"/>
  <c r="AP81" i="1" s="1"/>
  <c r="AO77" i="1"/>
  <c r="AO81" i="1" s="1"/>
  <c r="AN77" i="1"/>
  <c r="AM77" i="1"/>
  <c r="AL77" i="1"/>
  <c r="AK77" i="1"/>
  <c r="AK81" i="1" s="1"/>
  <c r="AJ77" i="1"/>
  <c r="AI77" i="1"/>
  <c r="AI81" i="1" s="1"/>
  <c r="AH77" i="1"/>
  <c r="AH81" i="1" s="1"/>
  <c r="AG77" i="1"/>
  <c r="AG81" i="1" s="1"/>
  <c r="AF77" i="1"/>
  <c r="AE77" i="1"/>
  <c r="AD77" i="1"/>
  <c r="AC77" i="1"/>
  <c r="AC81" i="1" s="1"/>
  <c r="AB77" i="1"/>
  <c r="AA77" i="1"/>
  <c r="AA81" i="1" s="1"/>
  <c r="Z77" i="1"/>
  <c r="Z81" i="1" s="1"/>
  <c r="Y77" i="1"/>
  <c r="Y81" i="1" s="1"/>
  <c r="X77" i="1"/>
  <c r="W77" i="1"/>
  <c r="V77" i="1"/>
  <c r="U77" i="1"/>
  <c r="U81" i="1" s="1"/>
  <c r="T77" i="1"/>
  <c r="S77" i="1"/>
  <c r="S81" i="1" s="1"/>
  <c r="R77" i="1"/>
  <c r="R81" i="1" s="1"/>
  <c r="Q77" i="1"/>
  <c r="Q81" i="1" s="1"/>
  <c r="P77" i="1"/>
  <c r="O77" i="1"/>
  <c r="N77" i="1"/>
  <c r="M77" i="1"/>
  <c r="M81" i="1" s="1"/>
  <c r="L77" i="1"/>
  <c r="K77" i="1"/>
  <c r="K81" i="1" s="1"/>
  <c r="J77" i="1"/>
  <c r="J81" i="1" s="1"/>
  <c r="I77" i="1"/>
  <c r="I81" i="1" s="1"/>
  <c r="H77" i="1"/>
  <c r="G77" i="1"/>
  <c r="F77" i="1"/>
  <c r="E77" i="1"/>
  <c r="E81" i="1" s="1"/>
  <c r="D77" i="1"/>
  <c r="C77" i="1"/>
  <c r="C81" i="1" s="1"/>
  <c r="BK76" i="1"/>
  <c r="BK77" i="1" s="1"/>
  <c r="BK81" i="1" s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J67" i="1"/>
  <c r="BC67" i="1"/>
  <c r="BB67" i="1"/>
  <c r="AU67" i="1"/>
  <c r="AT67" i="1"/>
  <c r="AM67" i="1"/>
  <c r="AL67" i="1"/>
  <c r="AE67" i="1"/>
  <c r="AD67" i="1"/>
  <c r="W67" i="1"/>
  <c r="V67" i="1"/>
  <c r="O67" i="1"/>
  <c r="N67" i="1"/>
  <c r="G67" i="1"/>
  <c r="F67" i="1"/>
  <c r="BJ66" i="1"/>
  <c r="BI66" i="1"/>
  <c r="BH66" i="1"/>
  <c r="BG66" i="1"/>
  <c r="BF66" i="1"/>
  <c r="BF67" i="1" s="1"/>
  <c r="BE66" i="1"/>
  <c r="BD66" i="1"/>
  <c r="BC66" i="1"/>
  <c r="BB66" i="1"/>
  <c r="BA66" i="1"/>
  <c r="AZ66" i="1"/>
  <c r="AY66" i="1"/>
  <c r="AX66" i="1"/>
  <c r="AW66" i="1"/>
  <c r="AV66" i="1"/>
  <c r="AV67" i="1" s="1"/>
  <c r="AU66" i="1"/>
  <c r="AT66" i="1"/>
  <c r="AS66" i="1"/>
  <c r="AR66" i="1"/>
  <c r="AQ66" i="1"/>
  <c r="AQ67" i="1" s="1"/>
  <c r="AP66" i="1"/>
  <c r="AO66" i="1"/>
  <c r="AN66" i="1"/>
  <c r="AM66" i="1"/>
  <c r="AL66" i="1"/>
  <c r="AK66" i="1"/>
  <c r="AJ66" i="1"/>
  <c r="AI66" i="1"/>
  <c r="AH66" i="1"/>
  <c r="AG66" i="1"/>
  <c r="AG67" i="1" s="1"/>
  <c r="AF66" i="1"/>
  <c r="AE66" i="1"/>
  <c r="AD66" i="1"/>
  <c r="AC66" i="1"/>
  <c r="AB66" i="1"/>
  <c r="AB67" i="1" s="1"/>
  <c r="AA66" i="1"/>
  <c r="Z66" i="1"/>
  <c r="Y66" i="1"/>
  <c r="X66" i="1"/>
  <c r="W66" i="1"/>
  <c r="V66" i="1"/>
  <c r="U66" i="1"/>
  <c r="T66" i="1"/>
  <c r="S66" i="1"/>
  <c r="R66" i="1"/>
  <c r="R67" i="1" s="1"/>
  <c r="Q66" i="1"/>
  <c r="P66" i="1"/>
  <c r="O66" i="1"/>
  <c r="N66" i="1"/>
  <c r="M66" i="1"/>
  <c r="L66" i="1"/>
  <c r="K66" i="1"/>
  <c r="J66" i="1"/>
  <c r="I66" i="1"/>
  <c r="H66" i="1"/>
  <c r="H67" i="1" s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J44" i="1"/>
  <c r="BI44" i="1"/>
  <c r="BI67" i="1" s="1"/>
  <c r="BH44" i="1"/>
  <c r="BH67" i="1" s="1"/>
  <c r="BG44" i="1"/>
  <c r="BG67" i="1" s="1"/>
  <c r="BF44" i="1"/>
  <c r="BE44" i="1"/>
  <c r="BE67" i="1" s="1"/>
  <c r="BD44" i="1"/>
  <c r="BD67" i="1" s="1"/>
  <c r="BC44" i="1"/>
  <c r="BB44" i="1"/>
  <c r="BA44" i="1"/>
  <c r="BA67" i="1" s="1"/>
  <c r="AZ44" i="1"/>
  <c r="AZ67" i="1" s="1"/>
  <c r="AY44" i="1"/>
  <c r="AY67" i="1" s="1"/>
  <c r="AX44" i="1"/>
  <c r="AX67" i="1" s="1"/>
  <c r="AW44" i="1"/>
  <c r="AW67" i="1" s="1"/>
  <c r="AV44" i="1"/>
  <c r="AU44" i="1"/>
  <c r="AT44" i="1"/>
  <c r="AS44" i="1"/>
  <c r="AS67" i="1" s="1"/>
  <c r="AR44" i="1"/>
  <c r="AR67" i="1" s="1"/>
  <c r="AQ44" i="1"/>
  <c r="AP44" i="1"/>
  <c r="AP67" i="1" s="1"/>
  <c r="AO44" i="1"/>
  <c r="AO67" i="1" s="1"/>
  <c r="AN44" i="1"/>
  <c r="AN67" i="1" s="1"/>
  <c r="AM44" i="1"/>
  <c r="AL44" i="1"/>
  <c r="AK44" i="1"/>
  <c r="AK67" i="1" s="1"/>
  <c r="AJ44" i="1"/>
  <c r="AJ67" i="1" s="1"/>
  <c r="AI44" i="1"/>
  <c r="AI67" i="1" s="1"/>
  <c r="AH44" i="1"/>
  <c r="AH67" i="1" s="1"/>
  <c r="AG44" i="1"/>
  <c r="AF44" i="1"/>
  <c r="AF67" i="1" s="1"/>
  <c r="AE44" i="1"/>
  <c r="AD44" i="1"/>
  <c r="AC44" i="1"/>
  <c r="AC67" i="1" s="1"/>
  <c r="AB44" i="1"/>
  <c r="AA44" i="1"/>
  <c r="AA67" i="1" s="1"/>
  <c r="Z44" i="1"/>
  <c r="Z67" i="1" s="1"/>
  <c r="Y44" i="1"/>
  <c r="Y67" i="1" s="1"/>
  <c r="X44" i="1"/>
  <c r="X67" i="1" s="1"/>
  <c r="W44" i="1"/>
  <c r="V44" i="1"/>
  <c r="U44" i="1"/>
  <c r="U67" i="1" s="1"/>
  <c r="T44" i="1"/>
  <c r="T67" i="1" s="1"/>
  <c r="S44" i="1"/>
  <c r="S67" i="1" s="1"/>
  <c r="R44" i="1"/>
  <c r="Q44" i="1"/>
  <c r="Q67" i="1" s="1"/>
  <c r="P44" i="1"/>
  <c r="P67" i="1" s="1"/>
  <c r="O44" i="1"/>
  <c r="N44" i="1"/>
  <c r="M44" i="1"/>
  <c r="M67" i="1" s="1"/>
  <c r="L44" i="1"/>
  <c r="L67" i="1" s="1"/>
  <c r="K44" i="1"/>
  <c r="K67" i="1" s="1"/>
  <c r="J44" i="1"/>
  <c r="J67" i="1" s="1"/>
  <c r="I44" i="1"/>
  <c r="I67" i="1" s="1"/>
  <c r="H44" i="1"/>
  <c r="G44" i="1"/>
  <c r="F44" i="1"/>
  <c r="E44" i="1"/>
  <c r="E67" i="1" s="1"/>
  <c r="D44" i="1"/>
  <c r="D67" i="1" s="1"/>
  <c r="C44" i="1"/>
  <c r="BK43" i="1"/>
  <c r="BK42" i="1"/>
  <c r="BK44" i="1" s="1"/>
  <c r="BJ37" i="1"/>
  <c r="BJ38" i="1" s="1"/>
  <c r="BJ91" i="1" s="1"/>
  <c r="BI37" i="1"/>
  <c r="BI38" i="1" s="1"/>
  <c r="BI91" i="1" s="1"/>
  <c r="BH37" i="1"/>
  <c r="BG37" i="1"/>
  <c r="BF37" i="1"/>
  <c r="BE37" i="1"/>
  <c r="BE38" i="1" s="1"/>
  <c r="BE91" i="1" s="1"/>
  <c r="BD37" i="1"/>
  <c r="BD38" i="1" s="1"/>
  <c r="BD91" i="1" s="1"/>
  <c r="BC37" i="1"/>
  <c r="BC38" i="1" s="1"/>
  <c r="BC91" i="1" s="1"/>
  <c r="BB37" i="1"/>
  <c r="BB38" i="1" s="1"/>
  <c r="BB91" i="1" s="1"/>
  <c r="BA37" i="1"/>
  <c r="BA38" i="1" s="1"/>
  <c r="BA91" i="1" s="1"/>
  <c r="AZ37" i="1"/>
  <c r="AY37" i="1"/>
  <c r="AX37" i="1"/>
  <c r="AW37" i="1"/>
  <c r="AW38" i="1" s="1"/>
  <c r="AW91" i="1" s="1"/>
  <c r="AV37" i="1"/>
  <c r="AV38" i="1" s="1"/>
  <c r="AV91" i="1" s="1"/>
  <c r="AU37" i="1"/>
  <c r="AU38" i="1" s="1"/>
  <c r="AU91" i="1" s="1"/>
  <c r="AT37" i="1"/>
  <c r="AT38" i="1" s="1"/>
  <c r="AT91" i="1" s="1"/>
  <c r="AS37" i="1"/>
  <c r="AS38" i="1" s="1"/>
  <c r="AS91" i="1" s="1"/>
  <c r="AR37" i="1"/>
  <c r="AQ37" i="1"/>
  <c r="AP37" i="1"/>
  <c r="AO37" i="1"/>
  <c r="AO38" i="1" s="1"/>
  <c r="AO91" i="1" s="1"/>
  <c r="AN37" i="1"/>
  <c r="AN38" i="1" s="1"/>
  <c r="AN91" i="1" s="1"/>
  <c r="AM37" i="1"/>
  <c r="AM38" i="1" s="1"/>
  <c r="AM91" i="1" s="1"/>
  <c r="AL37" i="1"/>
  <c r="AL38" i="1" s="1"/>
  <c r="AL91" i="1" s="1"/>
  <c r="AK37" i="1"/>
  <c r="AK38" i="1" s="1"/>
  <c r="AK91" i="1" s="1"/>
  <c r="AJ37" i="1"/>
  <c r="AI37" i="1"/>
  <c r="AH37" i="1"/>
  <c r="AG37" i="1"/>
  <c r="AG38" i="1" s="1"/>
  <c r="AG91" i="1" s="1"/>
  <c r="AF37" i="1"/>
  <c r="AF38" i="1" s="1"/>
  <c r="AF91" i="1" s="1"/>
  <c r="AE37" i="1"/>
  <c r="AE38" i="1" s="1"/>
  <c r="AE91" i="1" s="1"/>
  <c r="AD37" i="1"/>
  <c r="AD38" i="1" s="1"/>
  <c r="AD91" i="1" s="1"/>
  <c r="AC37" i="1"/>
  <c r="AC38" i="1" s="1"/>
  <c r="AC91" i="1" s="1"/>
  <c r="AB37" i="1"/>
  <c r="AA37" i="1"/>
  <c r="Z37" i="1"/>
  <c r="Y37" i="1"/>
  <c r="Y38" i="1" s="1"/>
  <c r="Y91" i="1" s="1"/>
  <c r="X37" i="1"/>
  <c r="X38" i="1" s="1"/>
  <c r="X91" i="1" s="1"/>
  <c r="W37" i="1"/>
  <c r="W38" i="1" s="1"/>
  <c r="W91" i="1" s="1"/>
  <c r="V37" i="1"/>
  <c r="V38" i="1" s="1"/>
  <c r="V91" i="1" s="1"/>
  <c r="U37" i="1"/>
  <c r="U38" i="1" s="1"/>
  <c r="U91" i="1" s="1"/>
  <c r="T37" i="1"/>
  <c r="S37" i="1"/>
  <c r="R37" i="1"/>
  <c r="Q37" i="1"/>
  <c r="Q38" i="1" s="1"/>
  <c r="Q91" i="1" s="1"/>
  <c r="P37" i="1"/>
  <c r="P38" i="1" s="1"/>
  <c r="P91" i="1" s="1"/>
  <c r="O37" i="1"/>
  <c r="O38" i="1" s="1"/>
  <c r="O91" i="1" s="1"/>
  <c r="N37" i="1"/>
  <c r="N38" i="1" s="1"/>
  <c r="N91" i="1" s="1"/>
  <c r="M37" i="1"/>
  <c r="M38" i="1" s="1"/>
  <c r="M91" i="1" s="1"/>
  <c r="L37" i="1"/>
  <c r="K37" i="1"/>
  <c r="J37" i="1"/>
  <c r="I37" i="1"/>
  <c r="I38" i="1" s="1"/>
  <c r="I91" i="1" s="1"/>
  <c r="H37" i="1"/>
  <c r="H38" i="1" s="1"/>
  <c r="H91" i="1" s="1"/>
  <c r="G37" i="1"/>
  <c r="G38" i="1" s="1"/>
  <c r="G91" i="1" s="1"/>
  <c r="F37" i="1"/>
  <c r="F38" i="1" s="1"/>
  <c r="F91" i="1" s="1"/>
  <c r="E37" i="1"/>
  <c r="E38" i="1" s="1"/>
  <c r="E91" i="1" s="1"/>
  <c r="D37" i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F38" i="1" s="1"/>
  <c r="BF91" i="1" s="1"/>
  <c r="BE23" i="1"/>
  <c r="BD23" i="1"/>
  <c r="BC23" i="1"/>
  <c r="BB23" i="1"/>
  <c r="BA23" i="1"/>
  <c r="AZ23" i="1"/>
  <c r="AY23" i="1"/>
  <c r="AX23" i="1"/>
  <c r="AX38" i="1" s="1"/>
  <c r="AX91" i="1" s="1"/>
  <c r="AW23" i="1"/>
  <c r="AV23" i="1"/>
  <c r="AU23" i="1"/>
  <c r="AT23" i="1"/>
  <c r="AS23" i="1"/>
  <c r="AR23" i="1"/>
  <c r="AQ23" i="1"/>
  <c r="AP23" i="1"/>
  <c r="AP38" i="1" s="1"/>
  <c r="AP91" i="1" s="1"/>
  <c r="AO23" i="1"/>
  <c r="AN23" i="1"/>
  <c r="AM23" i="1"/>
  <c r="AL23" i="1"/>
  <c r="AK23" i="1"/>
  <c r="AJ23" i="1"/>
  <c r="AI23" i="1"/>
  <c r="AH23" i="1"/>
  <c r="AH38" i="1" s="1"/>
  <c r="AH91" i="1" s="1"/>
  <c r="AG23" i="1"/>
  <c r="AF23" i="1"/>
  <c r="AE23" i="1"/>
  <c r="AD23" i="1"/>
  <c r="AC23" i="1"/>
  <c r="AB23" i="1"/>
  <c r="AA23" i="1"/>
  <c r="Z23" i="1"/>
  <c r="Z38" i="1" s="1"/>
  <c r="Z91" i="1" s="1"/>
  <c r="Y23" i="1"/>
  <c r="X23" i="1"/>
  <c r="W23" i="1"/>
  <c r="V23" i="1"/>
  <c r="U23" i="1"/>
  <c r="T23" i="1"/>
  <c r="S23" i="1"/>
  <c r="R23" i="1"/>
  <c r="R38" i="1" s="1"/>
  <c r="R91" i="1" s="1"/>
  <c r="Q23" i="1"/>
  <c r="P23" i="1"/>
  <c r="O23" i="1"/>
  <c r="N23" i="1"/>
  <c r="M23" i="1"/>
  <c r="L23" i="1"/>
  <c r="K23" i="1"/>
  <c r="J23" i="1"/>
  <c r="J38" i="1" s="1"/>
  <c r="J91" i="1" s="1"/>
  <c r="I23" i="1"/>
  <c r="H23" i="1"/>
  <c r="G23" i="1"/>
  <c r="F23" i="1"/>
  <c r="E23" i="1"/>
  <c r="D23" i="1"/>
  <c r="C23" i="1"/>
  <c r="BK22" i="1"/>
  <c r="BK23" i="1" s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J17" i="1"/>
  <c r="BI17" i="1"/>
  <c r="BH17" i="1"/>
  <c r="BH38" i="1" s="1"/>
  <c r="BH91" i="1" s="1"/>
  <c r="BG17" i="1"/>
  <c r="BF17" i="1"/>
  <c r="BE17" i="1"/>
  <c r="BD17" i="1"/>
  <c r="BC17" i="1"/>
  <c r="BB17" i="1"/>
  <c r="BA17" i="1"/>
  <c r="AZ17" i="1"/>
  <c r="AZ38" i="1" s="1"/>
  <c r="AZ91" i="1" s="1"/>
  <c r="AY17" i="1"/>
  <c r="AX17" i="1"/>
  <c r="AW17" i="1"/>
  <c r="AV17" i="1"/>
  <c r="AU17" i="1"/>
  <c r="AT17" i="1"/>
  <c r="AS17" i="1"/>
  <c r="AR17" i="1"/>
  <c r="AR38" i="1" s="1"/>
  <c r="AR91" i="1" s="1"/>
  <c r="AQ17" i="1"/>
  <c r="AP17" i="1"/>
  <c r="AO17" i="1"/>
  <c r="AN17" i="1"/>
  <c r="AM17" i="1"/>
  <c r="AL17" i="1"/>
  <c r="AK17" i="1"/>
  <c r="AJ17" i="1"/>
  <c r="AJ38" i="1" s="1"/>
  <c r="AJ91" i="1" s="1"/>
  <c r="AI17" i="1"/>
  <c r="AH17" i="1"/>
  <c r="AG17" i="1"/>
  <c r="AF17" i="1"/>
  <c r="AE17" i="1"/>
  <c r="AD17" i="1"/>
  <c r="AC17" i="1"/>
  <c r="AB17" i="1"/>
  <c r="AB38" i="1" s="1"/>
  <c r="AB91" i="1" s="1"/>
  <c r="AA17" i="1"/>
  <c r="Z17" i="1"/>
  <c r="Y17" i="1"/>
  <c r="X17" i="1"/>
  <c r="W17" i="1"/>
  <c r="V17" i="1"/>
  <c r="U17" i="1"/>
  <c r="T17" i="1"/>
  <c r="T38" i="1" s="1"/>
  <c r="T91" i="1" s="1"/>
  <c r="S17" i="1"/>
  <c r="R17" i="1"/>
  <c r="Q17" i="1"/>
  <c r="P17" i="1"/>
  <c r="O17" i="1"/>
  <c r="N17" i="1"/>
  <c r="M17" i="1"/>
  <c r="L17" i="1"/>
  <c r="L38" i="1" s="1"/>
  <c r="L91" i="1" s="1"/>
  <c r="K17" i="1"/>
  <c r="J17" i="1"/>
  <c r="I17" i="1"/>
  <c r="H17" i="1"/>
  <c r="G17" i="1"/>
  <c r="F17" i="1"/>
  <c r="E17" i="1"/>
  <c r="D17" i="1"/>
  <c r="D38" i="1" s="1"/>
  <c r="D91" i="1" s="1"/>
  <c r="C17" i="1"/>
  <c r="BK16" i="1"/>
  <c r="BK17" i="1" s="1"/>
  <c r="BJ14" i="1"/>
  <c r="BI14" i="1"/>
  <c r="BH14" i="1"/>
  <c r="BG14" i="1"/>
  <c r="BG38" i="1" s="1"/>
  <c r="BF14" i="1"/>
  <c r="BE14" i="1"/>
  <c r="BD14" i="1"/>
  <c r="BC14" i="1"/>
  <c r="BB14" i="1"/>
  <c r="BA14" i="1"/>
  <c r="AZ14" i="1"/>
  <c r="AY14" i="1"/>
  <c r="AY38" i="1" s="1"/>
  <c r="AX14" i="1"/>
  <c r="AW14" i="1"/>
  <c r="AV14" i="1"/>
  <c r="AU14" i="1"/>
  <c r="AT14" i="1"/>
  <c r="AS14" i="1"/>
  <c r="AR14" i="1"/>
  <c r="AQ14" i="1"/>
  <c r="AQ38" i="1" s="1"/>
  <c r="AP14" i="1"/>
  <c r="AO14" i="1"/>
  <c r="AN14" i="1"/>
  <c r="AM14" i="1"/>
  <c r="AL14" i="1"/>
  <c r="AK14" i="1"/>
  <c r="AJ14" i="1"/>
  <c r="AI14" i="1"/>
  <c r="AI38" i="1" s="1"/>
  <c r="AH14" i="1"/>
  <c r="AG14" i="1"/>
  <c r="AF14" i="1"/>
  <c r="AE14" i="1"/>
  <c r="AD14" i="1"/>
  <c r="AC14" i="1"/>
  <c r="AB14" i="1"/>
  <c r="AA14" i="1"/>
  <c r="AA38" i="1" s="1"/>
  <c r="Z14" i="1"/>
  <c r="Y14" i="1"/>
  <c r="X14" i="1"/>
  <c r="W14" i="1"/>
  <c r="V14" i="1"/>
  <c r="U14" i="1"/>
  <c r="T14" i="1"/>
  <c r="S14" i="1"/>
  <c r="S38" i="1" s="1"/>
  <c r="R14" i="1"/>
  <c r="Q14" i="1"/>
  <c r="P14" i="1"/>
  <c r="O14" i="1"/>
  <c r="N14" i="1"/>
  <c r="M14" i="1"/>
  <c r="L14" i="1"/>
  <c r="K14" i="1"/>
  <c r="K38" i="1" s="1"/>
  <c r="J14" i="1"/>
  <c r="I14" i="1"/>
  <c r="H14" i="1"/>
  <c r="G14" i="1"/>
  <c r="F14" i="1"/>
  <c r="E14" i="1"/>
  <c r="D14" i="1"/>
  <c r="C14" i="1"/>
  <c r="C38" i="1" s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C91" i="1" l="1"/>
  <c r="S91" i="1"/>
  <c r="AA91" i="1"/>
  <c r="AI91" i="1"/>
  <c r="AQ91" i="1"/>
  <c r="BG91" i="1"/>
  <c r="K91" i="1"/>
  <c r="AY91" i="1"/>
  <c r="BK38" i="1"/>
  <c r="BK91" i="1" s="1"/>
  <c r="BK67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<sst xmlns="http://schemas.openxmlformats.org/spreadsheetml/2006/main" count="179" uniqueCount="142">
  <si>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</si>
  <si>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</si>
  <si>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</si>
  <si>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</si>
  <si>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</si>
  <si>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</si>
  <si>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</si>
  <si>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</si>
  <si>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</si>
  <si>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</si>
  <si>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</si>
  <si>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</si>
  <si>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</si>
  <si>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</si>
  <si>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</si>
  <si>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</si>
  <si>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</si>
  <si>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</si>
  <si>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</si>
  <si>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</si>
  <si>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</si>
  <si>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</si>
  <si>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</si>
  <si>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</si>
  <si>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</si>
  <si>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</si>
  <si>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</si>
  <si>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</si>
  <si>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</si>
  <si>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</si>
  <si>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</si>
  <si>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</si>
  <si>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</si>
  <si>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</si>
  <si>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</si>
  <si>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</si>
  <si>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</si>
  <si>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</si>
  <si>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</si>
  <si>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</si>
  <si>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</si>
  <si>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</si>
  <si>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</si>
  <si>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</si>
  <si>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</si>
  <si>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</si>
  <si>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</si>
  <si>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</si>
  <si>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</si>
  <si>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</si>
  <si>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</si>
  <si>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</si>
  <si>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</si>
  <si>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</si>
  <si>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</si>
  <si>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</si>
  <si>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</si>
  <si>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</si>
  <si>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</si>
  <si>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</si>
  <si>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</si>
  <si>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</si>
  <si>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</si>
  <si>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</si>
  <si>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</si>
  <si>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</si>
  <si>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</si>
  <si>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</si>
  <si>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</si>
  <si>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</si>
  <si>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</si>
  <si>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</si>
  <si>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</si>
  <si>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</si>
  <si>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</si>
  <si>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</si>
  <si>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</si>
  <si>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</si>
  <si>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</si>
  <si>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</si>
  <si>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</si>
  <si>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</si>
  <si>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</si>
  <si>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</si>
  <si>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</si>
  <si>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</si>
  <si>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</si>
  <si>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</si>
  <si>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</si>
  <si>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</si>
  <si>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</si>
  <si>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</si>
  <si>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</si>
  <si>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</si>
  <si>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</si>
  <si>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</si>
  <si>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</si>
  <si>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</si>
  <si>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</si>
  <si>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</si>
  <si>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</si>
  <si>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</si>
  <si>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</si>
  <si>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</si>
  <si>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</si>
  <si>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</si>
  <si>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</si>
  <si>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</si>
  <si>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</si>
  <si>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</si>
  <si>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</si>
  <si>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</si>
  <si>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</si>
  <si>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</si>
  <si>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</si>
  <si>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</si>
  <si>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</si>
  <si>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</si>
  <si>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</si>
  <si>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</si>
  <si>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</si>
  <si>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</si>
  <si>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</si>
  <si>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</si>
  <si>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</si>
  <si>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</si>
  <si>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</si>
  <si>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</si>
  <si>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</si>
  <si>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</si>
  <si>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</si>
  <si>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</si>
  <si>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</si>
  <si>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</si>
  <si>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</si>
  <si>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</si>
  <si>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</si>
  <si>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</si>
  <si>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</si>
  <si>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</si>
  <si>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HSBC Mutual Fund: Monthly Average Assets Under Management (AUM) for the month of Apr 2025 (All figures in Rs. Crore)</t>
  </si>
  <si>
    <t>Ladakh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</si>
</sst>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6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80" t="s">
        <v>0</v>
      </c>
      <c r="B1" s="82" t="s">
        <v>1</v>
      </c>
      <c r="C1" s="90" t="s">
        <v>140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2"/>
    </row>
    <row r="2" spans="1:63" s="1" customFormat="1" ht="15.75" customHeight="1" thickBot="1" x14ac:dyDescent="0.4">
      <c r="A2" s="81"/>
      <c r="B2" s="83"/>
      <c r="C2" s="90" t="s">
        <v>2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  <c r="W2" s="90" t="s">
        <v>3</v>
      </c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2"/>
      <c r="AQ2" s="90" t="s">
        <v>4</v>
      </c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2"/>
      <c r="BK2" s="96" t="s">
        <v>5</v>
      </c>
    </row>
    <row r="3" spans="1:63" s="2" customFormat="1" ht="15.75" customHeight="1" thickBot="1" x14ac:dyDescent="0.4">
      <c r="A3" s="81"/>
      <c r="B3" s="83"/>
      <c r="C3" s="84" t="s">
        <v>6</v>
      </c>
      <c r="D3" s="85"/>
      <c r="E3" s="85"/>
      <c r="F3" s="85"/>
      <c r="G3" s="85"/>
      <c r="H3" s="85"/>
      <c r="I3" s="85"/>
      <c r="J3" s="85"/>
      <c r="K3" s="85"/>
      <c r="L3" s="86"/>
      <c r="M3" s="84" t="s">
        <v>7</v>
      </c>
      <c r="N3" s="85"/>
      <c r="O3" s="85"/>
      <c r="P3" s="85"/>
      <c r="Q3" s="85"/>
      <c r="R3" s="85"/>
      <c r="S3" s="85"/>
      <c r="T3" s="85"/>
      <c r="U3" s="85"/>
      <c r="V3" s="86"/>
      <c r="W3" s="84" t="s">
        <v>6</v>
      </c>
      <c r="X3" s="85"/>
      <c r="Y3" s="85"/>
      <c r="Z3" s="85"/>
      <c r="AA3" s="85"/>
      <c r="AB3" s="85"/>
      <c r="AC3" s="85"/>
      <c r="AD3" s="85"/>
      <c r="AE3" s="85"/>
      <c r="AF3" s="86"/>
      <c r="AG3" s="84" t="s">
        <v>7</v>
      </c>
      <c r="AH3" s="85"/>
      <c r="AI3" s="85"/>
      <c r="AJ3" s="85"/>
      <c r="AK3" s="85"/>
      <c r="AL3" s="85"/>
      <c r="AM3" s="85"/>
      <c r="AN3" s="85"/>
      <c r="AO3" s="85"/>
      <c r="AP3" s="86"/>
      <c r="AQ3" s="84" t="s">
        <v>6</v>
      </c>
      <c r="AR3" s="85"/>
      <c r="AS3" s="85"/>
      <c r="AT3" s="85"/>
      <c r="AU3" s="85"/>
      <c r="AV3" s="85"/>
      <c r="AW3" s="85"/>
      <c r="AX3" s="85"/>
      <c r="AY3" s="85"/>
      <c r="AZ3" s="86"/>
      <c r="BA3" s="84" t="s">
        <v>7</v>
      </c>
      <c r="BB3" s="85"/>
      <c r="BC3" s="85"/>
      <c r="BD3" s="85"/>
      <c r="BE3" s="85"/>
      <c r="BF3" s="85"/>
      <c r="BG3" s="85"/>
      <c r="BH3" s="85"/>
      <c r="BI3" s="85"/>
      <c r="BJ3" s="86"/>
      <c r="BK3" s="97"/>
    </row>
    <row r="4" spans="1:63" s="2" customFormat="1" ht="15" customHeight="1" x14ac:dyDescent="0.35">
      <c r="A4" s="81"/>
      <c r="B4" s="83"/>
      <c r="C4" s="93" t="s">
        <v>8</v>
      </c>
      <c r="D4" s="94"/>
      <c r="E4" s="94"/>
      <c r="F4" s="94"/>
      <c r="G4" s="95"/>
      <c r="H4" s="87" t="s">
        <v>9</v>
      </c>
      <c r="I4" s="88"/>
      <c r="J4" s="88"/>
      <c r="K4" s="88"/>
      <c r="L4" s="89"/>
      <c r="M4" s="93" t="s">
        <v>8</v>
      </c>
      <c r="N4" s="94"/>
      <c r="O4" s="94"/>
      <c r="P4" s="94"/>
      <c r="Q4" s="95"/>
      <c r="R4" s="87" t="s">
        <v>9</v>
      </c>
      <c r="S4" s="88"/>
      <c r="T4" s="88"/>
      <c r="U4" s="88"/>
      <c r="V4" s="89"/>
      <c r="W4" s="93" t="s">
        <v>8</v>
      </c>
      <c r="X4" s="94"/>
      <c r="Y4" s="94"/>
      <c r="Z4" s="94"/>
      <c r="AA4" s="95"/>
      <c r="AB4" s="87" t="s">
        <v>9</v>
      </c>
      <c r="AC4" s="88"/>
      <c r="AD4" s="88"/>
      <c r="AE4" s="88"/>
      <c r="AF4" s="89"/>
      <c r="AG4" s="93" t="s">
        <v>8</v>
      </c>
      <c r="AH4" s="94"/>
      <c r="AI4" s="94"/>
      <c r="AJ4" s="94"/>
      <c r="AK4" s="95"/>
      <c r="AL4" s="87" t="s">
        <v>9</v>
      </c>
      <c r="AM4" s="88"/>
      <c r="AN4" s="88"/>
      <c r="AO4" s="88"/>
      <c r="AP4" s="89"/>
      <c r="AQ4" s="93" t="s">
        <v>8</v>
      </c>
      <c r="AR4" s="94"/>
      <c r="AS4" s="94"/>
      <c r="AT4" s="94"/>
      <c r="AU4" s="95"/>
      <c r="AV4" s="87" t="s">
        <v>9</v>
      </c>
      <c r="AW4" s="88"/>
      <c r="AX4" s="88"/>
      <c r="AY4" s="88"/>
      <c r="AZ4" s="89"/>
      <c r="BA4" s="93" t="s">
        <v>8</v>
      </c>
      <c r="BB4" s="94"/>
      <c r="BC4" s="94"/>
      <c r="BD4" s="94"/>
      <c r="BE4" s="95"/>
      <c r="BF4" s="87" t="s">
        <v>9</v>
      </c>
      <c r="BG4" s="88"/>
      <c r="BH4" s="88"/>
      <c r="BI4" s="88"/>
      <c r="BJ4" s="89"/>
      <c r="BK4" s="97"/>
    </row>
    <row r="5" spans="1:63" s="2" customFormat="1" ht="15" customHeight="1" x14ac:dyDescent="0.35">
      <c r="A5" s="81"/>
      <c r="B5" s="83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98"/>
    </row>
    <row r="6" spans="1:63" ht="13" x14ac:dyDescent="0.3">
      <c r="A6" s="10" t="s">
        <v>10</v>
      </c>
      <c r="B6" s="39" t="s">
        <v>11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</row>
    <row r="7" spans="1:63" ht="14.5" x14ac:dyDescent="0.35">
      <c r="A7" s="10" t="s">
        <v>12</v>
      </c>
      <c r="B7" s="40" t="s">
        <v>13</v>
      </c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1"/>
    </row>
    <row r="8" spans="1:63" ht="14.5" x14ac:dyDescent="0.35">
      <c r="A8" s="10"/>
      <c r="B8" s="41" t="s">
        <v>14</v>
      </c>
      <c r="C8" s="11">
        <v>0</v>
      </c>
      <c r="D8" s="11">
        <v>350.83941425799998</v>
      </c>
      <c r="E8" s="11">
        <v>0</v>
      </c>
      <c r="F8" s="11">
        <v>0</v>
      </c>
      <c r="G8" s="11">
        <v>0</v>
      </c>
      <c r="H8" s="11">
        <v>34.618622148999997</v>
      </c>
      <c r="I8" s="11">
        <v>14529.961320472999</v>
      </c>
      <c r="J8" s="11">
        <v>2588.7591899620002</v>
      </c>
      <c r="K8" s="11">
        <v>0</v>
      </c>
      <c r="L8" s="11">
        <v>221.752083873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12.805335576999999</v>
      </c>
      <c r="S8" s="11">
        <v>941.90800448599998</v>
      </c>
      <c r="T8" s="11">
        <v>10.050933618</v>
      </c>
      <c r="U8" s="11">
        <v>0</v>
      </c>
      <c r="V8" s="11">
        <v>19.815207839999999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2.9229247429999998</v>
      </c>
      <c r="AC8" s="11">
        <v>35.762617935000002</v>
      </c>
      <c r="AD8" s="11">
        <v>0</v>
      </c>
      <c r="AE8" s="11">
        <v>0</v>
      </c>
      <c r="AF8" s="11">
        <v>178.83399615600001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0.187819442</v>
      </c>
      <c r="AM8" s="11">
        <v>0</v>
      </c>
      <c r="AN8" s="11">
        <v>0</v>
      </c>
      <c r="AO8" s="11">
        <v>0</v>
      </c>
      <c r="AP8" s="11">
        <v>3.7022159860000001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51.454289164000002</v>
      </c>
      <c r="AW8" s="11">
        <v>1294.27007119</v>
      </c>
      <c r="AX8" s="11">
        <v>0</v>
      </c>
      <c r="AY8" s="11">
        <v>0</v>
      </c>
      <c r="AZ8" s="11">
        <v>213.336759696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18.011041685999999</v>
      </c>
      <c r="BG8" s="11">
        <v>2.4127107400000001</v>
      </c>
      <c r="BH8" s="11">
        <v>3.0208312409999998</v>
      </c>
      <c r="BI8" s="11">
        <v>0</v>
      </c>
      <c r="BJ8" s="11">
        <v>27.520099733999999</v>
      </c>
      <c r="BK8" s="12">
        <f>SUM(C8:BJ8)</f>
        <v>20541.945489949005</v>
      </c>
    </row>
    <row r="9" spans="1:63" ht="14.5" x14ac:dyDescent="0.35">
      <c r="A9" s="10"/>
      <c r="B9" s="41" t="s">
        <v>15</v>
      </c>
      <c r="C9" s="11">
        <v>0</v>
      </c>
      <c r="D9" s="11">
        <v>255.176605303</v>
      </c>
      <c r="E9" s="11">
        <v>0</v>
      </c>
      <c r="F9" s="11">
        <v>0</v>
      </c>
      <c r="G9" s="11">
        <v>0</v>
      </c>
      <c r="H9" s="11">
        <v>20.184849975999999</v>
      </c>
      <c r="I9" s="11">
        <v>1802.3914315439999</v>
      </c>
      <c r="J9" s="11">
        <v>384.96635225</v>
      </c>
      <c r="K9" s="11">
        <v>0</v>
      </c>
      <c r="L9" s="11">
        <v>90.632719105999996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8.6117590990000004</v>
      </c>
      <c r="S9" s="11">
        <v>15.797151295999999</v>
      </c>
      <c r="T9" s="11">
        <v>9.4936836059999994</v>
      </c>
      <c r="U9" s="11">
        <v>0</v>
      </c>
      <c r="V9" s="11">
        <v>43.702598704000003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8.6000024999999994E-2</v>
      </c>
      <c r="AC9" s="11">
        <v>4.9880492539999999</v>
      </c>
      <c r="AD9" s="11">
        <v>0</v>
      </c>
      <c r="AE9" s="11">
        <v>0</v>
      </c>
      <c r="AF9" s="11">
        <v>42.349889648999998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3.3357819999999998E-3</v>
      </c>
      <c r="AM9" s="11">
        <v>0</v>
      </c>
      <c r="AN9" s="11">
        <v>0</v>
      </c>
      <c r="AO9" s="11">
        <v>0</v>
      </c>
      <c r="AP9" s="11">
        <v>0.463034905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13.658042742999999</v>
      </c>
      <c r="AW9" s="11">
        <v>260.90873940099999</v>
      </c>
      <c r="AX9" s="11">
        <v>9.7625021000000006E-2</v>
      </c>
      <c r="AY9" s="11">
        <v>0</v>
      </c>
      <c r="AZ9" s="11">
        <v>59.208036346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6.8657053640000001</v>
      </c>
      <c r="BG9" s="11">
        <v>0.61105878400000002</v>
      </c>
      <c r="BH9" s="11">
        <v>9.1411010000000004E-3</v>
      </c>
      <c r="BI9" s="11">
        <v>0</v>
      </c>
      <c r="BJ9" s="11">
        <v>10.924103096</v>
      </c>
      <c r="BK9" s="12">
        <f>SUM(C9:BJ9)</f>
        <v>3031.1299123549998</v>
      </c>
    </row>
    <row r="10" spans="1:63" ht="14.5" x14ac:dyDescent="0.35">
      <c r="A10" s="10"/>
      <c r="B10" s="41" t="s">
        <v>16</v>
      </c>
      <c r="C10" s="11">
        <v>0</v>
      </c>
      <c r="D10" s="11">
        <v>1.543554412</v>
      </c>
      <c r="E10" s="11">
        <v>0</v>
      </c>
      <c r="F10" s="11">
        <v>0</v>
      </c>
      <c r="G10" s="11">
        <v>0</v>
      </c>
      <c r="H10" s="11">
        <v>2.0863102140000001</v>
      </c>
      <c r="I10" s="11">
        <v>1935.4343904259999</v>
      </c>
      <c r="J10" s="11">
        <v>3.1078959300000002</v>
      </c>
      <c r="K10" s="11">
        <v>0</v>
      </c>
      <c r="L10" s="11">
        <v>37.628178753999997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0.88048519999999997</v>
      </c>
      <c r="S10" s="11">
        <v>21.917960466</v>
      </c>
      <c r="T10" s="11">
        <v>0</v>
      </c>
      <c r="U10" s="11">
        <v>0</v>
      </c>
      <c r="V10" s="11">
        <v>3.5503189869999998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0.126141795</v>
      </c>
      <c r="AC10" s="11">
        <v>0.23614322200000001</v>
      </c>
      <c r="AD10" s="11">
        <v>0</v>
      </c>
      <c r="AE10" s="11">
        <v>0</v>
      </c>
      <c r="AF10" s="11">
        <v>139.89898866600001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4.3175722E-2</v>
      </c>
      <c r="AM10" s="11">
        <v>0</v>
      </c>
      <c r="AN10" s="11">
        <v>0</v>
      </c>
      <c r="AO10" s="11">
        <v>0</v>
      </c>
      <c r="AP10" s="11">
        <v>8.9690899999999999E-4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8.2399516199999994</v>
      </c>
      <c r="AW10" s="11">
        <v>700.01016243799995</v>
      </c>
      <c r="AX10" s="11">
        <v>0</v>
      </c>
      <c r="AY10" s="11">
        <v>0</v>
      </c>
      <c r="AZ10" s="11">
        <v>49.909381899000003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3.219141558</v>
      </c>
      <c r="BG10" s="11">
        <v>0.96529330700000004</v>
      </c>
      <c r="BH10" s="11">
        <v>0.513881158</v>
      </c>
      <c r="BI10" s="11">
        <v>0</v>
      </c>
      <c r="BJ10" s="11">
        <v>5.742122395</v>
      </c>
      <c r="BK10" s="12">
        <f>SUM(C10:BJ10)</f>
        <v>2915.0543750779998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607.55957397300006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56.889782339</v>
      </c>
      <c r="I11" s="13">
        <f t="shared" si="0"/>
        <v>18267.787142442998</v>
      </c>
      <c r="J11" s="13">
        <f t="shared" si="0"/>
        <v>2976.833438142</v>
      </c>
      <c r="K11" s="13">
        <f t="shared" si="0"/>
        <v>0</v>
      </c>
      <c r="L11" s="14">
        <f t="shared" si="0"/>
        <v>350.012981733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22.297579875999997</v>
      </c>
      <c r="S11" s="13">
        <f t="shared" si="0"/>
        <v>979.62311624799997</v>
      </c>
      <c r="T11" s="13">
        <f t="shared" si="0"/>
        <v>19.544617224</v>
      </c>
      <c r="U11" s="13">
        <f t="shared" si="0"/>
        <v>0</v>
      </c>
      <c r="V11" s="14">
        <f t="shared" si="0"/>
        <v>67.068125531000007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3.1350665630000001</v>
      </c>
      <c r="AC11" s="13">
        <f t="shared" si="0"/>
        <v>40.986810411</v>
      </c>
      <c r="AD11" s="13">
        <f t="shared" si="0"/>
        <v>0</v>
      </c>
      <c r="AE11" s="13">
        <f t="shared" si="0"/>
        <v>0</v>
      </c>
      <c r="AF11" s="14">
        <f t="shared" si="0"/>
        <v>361.08287447100003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0.23433094600000001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4.1661478000000001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73.352283526999997</v>
      </c>
      <c r="AW11" s="13">
        <f t="shared" si="0"/>
        <v>2255.188973029</v>
      </c>
      <c r="AX11" s="13">
        <f t="shared" si="0"/>
        <v>9.7625021000000006E-2</v>
      </c>
      <c r="AY11" s="13">
        <f t="shared" si="0"/>
        <v>0</v>
      </c>
      <c r="AZ11" s="14">
        <f t="shared" si="0"/>
        <v>322.45417794100001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28.095888607999999</v>
      </c>
      <c r="BG11" s="13">
        <f t="shared" si="0"/>
        <v>3.989062831</v>
      </c>
      <c r="BH11" s="13">
        <f t="shared" si="0"/>
        <v>3.5438535</v>
      </c>
      <c r="BI11" s="13">
        <f t="shared" si="0"/>
        <v>0</v>
      </c>
      <c r="BJ11" s="14">
        <f>SUM(BJ8:BJ10)</f>
        <v>44.186325224999997</v>
      </c>
      <c r="BK11" s="16">
        <f>SUM(BK8:BK10)</f>
        <v>26488.129777382004</v>
      </c>
    </row>
    <row r="12" spans="1:63" ht="13" x14ac:dyDescent="0.3">
      <c r="A12" s="10" t="s">
        <v>18</v>
      </c>
      <c r="B12" s="43" t="s">
        <v>19</v>
      </c>
      <c r="C12" s="75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6"/>
    </row>
    <row r="13" spans="1:63" ht="13" x14ac:dyDescent="0.3">
      <c r="A13" s="10"/>
      <c r="B13" s="63" t="s">
        <v>135</v>
      </c>
      <c r="C13" s="11">
        <v>0</v>
      </c>
      <c r="D13" s="11">
        <v>1.0779587770000001</v>
      </c>
      <c r="E13" s="11">
        <v>0</v>
      </c>
      <c r="F13" s="11">
        <v>0</v>
      </c>
      <c r="G13" s="11">
        <v>0</v>
      </c>
      <c r="H13" s="11">
        <v>7.8800673090000002</v>
      </c>
      <c r="I13" s="11">
        <v>36.037403740000002</v>
      </c>
      <c r="J13" s="11">
        <v>0</v>
      </c>
      <c r="K13" s="11">
        <v>0</v>
      </c>
      <c r="L13" s="11">
        <v>18.610645485999999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1.976129923</v>
      </c>
      <c r="S13" s="11">
        <v>0</v>
      </c>
      <c r="T13" s="11">
        <v>0</v>
      </c>
      <c r="U13" s="11">
        <v>0</v>
      </c>
      <c r="V13" s="11">
        <v>1.9124677370000001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3.1555701999999998E-2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21.697256917000001</v>
      </c>
      <c r="AW13" s="11">
        <v>44.991746962999997</v>
      </c>
      <c r="AX13" s="11">
        <v>0</v>
      </c>
      <c r="AY13" s="11">
        <v>0</v>
      </c>
      <c r="AZ13" s="11">
        <v>120.753088565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3.4093333760000002</v>
      </c>
      <c r="BG13" s="11">
        <v>3.7014066749999999</v>
      </c>
      <c r="BH13" s="11">
        <v>0</v>
      </c>
      <c r="BI13" s="11">
        <v>0</v>
      </c>
      <c r="BJ13" s="11">
        <v>8.8958812649999999</v>
      </c>
      <c r="BK13" s="12">
        <f>SUM(C13:BJ13)</f>
        <v>270.974942435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1.0779587770000001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7.8800673090000002</v>
      </c>
      <c r="I14" s="13">
        <f t="shared" si="1"/>
        <v>36.037403740000002</v>
      </c>
      <c r="J14" s="13">
        <f t="shared" si="1"/>
        <v>0</v>
      </c>
      <c r="K14" s="13">
        <f t="shared" si="1"/>
        <v>0</v>
      </c>
      <c r="L14" s="14">
        <f t="shared" si="1"/>
        <v>18.610645485999999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1.976129923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1.9124677370000001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3.1555701999999998E-2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21.697256917000001</v>
      </c>
      <c r="AW14" s="13">
        <f t="shared" si="1"/>
        <v>44.991746962999997</v>
      </c>
      <c r="AX14" s="13">
        <f t="shared" si="1"/>
        <v>0</v>
      </c>
      <c r="AY14" s="13">
        <f t="shared" si="1"/>
        <v>0</v>
      </c>
      <c r="AZ14" s="17">
        <f t="shared" si="1"/>
        <v>120.753088565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3.4093333760000002</v>
      </c>
      <c r="BG14" s="13">
        <f t="shared" si="1"/>
        <v>3.7014066749999999</v>
      </c>
      <c r="BH14" s="13">
        <f t="shared" si="1"/>
        <v>0</v>
      </c>
      <c r="BI14" s="13">
        <f t="shared" si="1"/>
        <v>0</v>
      </c>
      <c r="BJ14" s="14">
        <f>SUM(BJ13)</f>
        <v>8.8958812649999999</v>
      </c>
      <c r="BK14" s="16">
        <f>SUM(BK13)</f>
        <v>270.974942435</v>
      </c>
    </row>
    <row r="15" spans="1:63" ht="13" x14ac:dyDescent="0.3">
      <c r="A15" s="10" t="s">
        <v>22</v>
      </c>
      <c r="B15" s="43" t="s">
        <v>23</v>
      </c>
      <c r="C15" s="105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7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77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9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9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5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6"/>
    </row>
    <row r="25" spans="1:63" ht="13" x14ac:dyDescent="0.3">
      <c r="A25" s="10"/>
      <c r="B25" s="48" t="s">
        <v>33</v>
      </c>
      <c r="C25" s="11">
        <v>0</v>
      </c>
      <c r="D25" s="11">
        <v>2.2062140349999999</v>
      </c>
      <c r="E25" s="11">
        <v>0</v>
      </c>
      <c r="F25" s="11">
        <v>0</v>
      </c>
      <c r="G25" s="11">
        <v>0</v>
      </c>
      <c r="H25" s="11">
        <v>3.7901410649999998</v>
      </c>
      <c r="I25" s="11">
        <v>10.565144825000001</v>
      </c>
      <c r="J25" s="11">
        <v>0</v>
      </c>
      <c r="K25" s="11">
        <v>0</v>
      </c>
      <c r="L25" s="11">
        <v>8.8042809460000004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0.93319495200000002</v>
      </c>
      <c r="S25" s="11">
        <v>2.0076836000000001E-2</v>
      </c>
      <c r="T25" s="11">
        <v>0</v>
      </c>
      <c r="U25" s="11">
        <v>0</v>
      </c>
      <c r="V25" s="11">
        <v>0.51235956900000001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3.0973225900000001</v>
      </c>
      <c r="AC25" s="11">
        <v>1.389773841</v>
      </c>
      <c r="AD25" s="11">
        <v>0</v>
      </c>
      <c r="AE25" s="11">
        <v>0</v>
      </c>
      <c r="AF25" s="11">
        <v>12.007165800999999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0.175574015</v>
      </c>
      <c r="AM25" s="11">
        <v>0</v>
      </c>
      <c r="AN25" s="11">
        <v>0</v>
      </c>
      <c r="AO25" s="11">
        <v>0</v>
      </c>
      <c r="AP25" s="11">
        <v>0.11862215600000001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19.866899603</v>
      </c>
      <c r="AW25" s="11">
        <v>14.555624075000001</v>
      </c>
      <c r="AX25" s="11">
        <v>0</v>
      </c>
      <c r="AY25" s="11">
        <v>0</v>
      </c>
      <c r="AZ25" s="11">
        <v>54.221749043999999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3.8583902760000002</v>
      </c>
      <c r="BG25" s="11">
        <v>1.5093724079999999</v>
      </c>
      <c r="BH25" s="11">
        <v>0</v>
      </c>
      <c r="BI25" s="11">
        <v>0</v>
      </c>
      <c r="BJ25" s="11">
        <v>4.5445299099999996</v>
      </c>
      <c r="BK25" s="12">
        <f t="shared" ref="BK25:BK36" si="5">SUM(C25:BJ25)</f>
        <v>142.17643594699999</v>
      </c>
    </row>
    <row r="26" spans="1:63" ht="13" x14ac:dyDescent="0.3">
      <c r="A26" s="10"/>
      <c r="B26" s="48" t="s">
        <v>34</v>
      </c>
      <c r="C26" s="11">
        <v>0</v>
      </c>
      <c r="D26" s="11">
        <v>0.96347207099999999</v>
      </c>
      <c r="E26" s="11">
        <v>0</v>
      </c>
      <c r="F26" s="11">
        <v>0</v>
      </c>
      <c r="G26" s="11">
        <v>0</v>
      </c>
      <c r="H26" s="11">
        <v>0.35170050200000003</v>
      </c>
      <c r="I26" s="11">
        <v>14.33613851</v>
      </c>
      <c r="J26" s="11">
        <v>0</v>
      </c>
      <c r="K26" s="11">
        <v>0</v>
      </c>
      <c r="L26" s="11">
        <v>0.42493613499999999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0.23170993400000001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4.8803039479999999</v>
      </c>
      <c r="AC26" s="11">
        <v>4.9859621E-2</v>
      </c>
      <c r="AD26" s="11">
        <v>0</v>
      </c>
      <c r="AE26" s="11">
        <v>0</v>
      </c>
      <c r="AF26" s="11">
        <v>3.8956089039999999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0.34786598499999999</v>
      </c>
      <c r="AM26" s="11">
        <v>0</v>
      </c>
      <c r="AN26" s="11">
        <v>0</v>
      </c>
      <c r="AO26" s="11">
        <v>0</v>
      </c>
      <c r="AP26" s="11">
        <v>2.3292916E-2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3.193924929</v>
      </c>
      <c r="AW26" s="11">
        <v>12.602919159000001</v>
      </c>
      <c r="AX26" s="11">
        <v>0</v>
      </c>
      <c r="AY26" s="11">
        <v>0</v>
      </c>
      <c r="AZ26" s="11">
        <v>4.117518993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2.432304416</v>
      </c>
      <c r="BG26" s="11">
        <v>0.328942397</v>
      </c>
      <c r="BH26" s="11">
        <v>0</v>
      </c>
      <c r="BI26" s="11">
        <v>0</v>
      </c>
      <c r="BJ26" s="11">
        <v>1.27269612</v>
      </c>
      <c r="BK26" s="12">
        <f t="shared" si="5"/>
        <v>49.453194539999991</v>
      </c>
    </row>
    <row r="27" spans="1:63" ht="13" x14ac:dyDescent="0.3">
      <c r="A27" s="10"/>
      <c r="B27" s="48" t="s">
        <v>35</v>
      </c>
      <c r="C27" s="11">
        <v>0</v>
      </c>
      <c r="D27" s="11">
        <v>1.099501834</v>
      </c>
      <c r="E27" s="11">
        <v>0</v>
      </c>
      <c r="F27" s="11">
        <v>0</v>
      </c>
      <c r="G27" s="11">
        <v>0</v>
      </c>
      <c r="H27" s="11">
        <v>5.867123533</v>
      </c>
      <c r="I27" s="11">
        <v>41.475336120999998</v>
      </c>
      <c r="J27" s="11">
        <v>0</v>
      </c>
      <c r="K27" s="11">
        <v>0</v>
      </c>
      <c r="L27" s="11">
        <v>108.50639999400001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1.841432411</v>
      </c>
      <c r="S27" s="11">
        <v>40.989783653000003</v>
      </c>
      <c r="T27" s="11">
        <v>0</v>
      </c>
      <c r="U27" s="11">
        <v>0</v>
      </c>
      <c r="V27" s="11">
        <v>8.5879440549999995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5.0846220999999997E-2</v>
      </c>
      <c r="AC27" s="11">
        <v>0</v>
      </c>
      <c r="AD27" s="11">
        <v>0</v>
      </c>
      <c r="AE27" s="11">
        <v>0</v>
      </c>
      <c r="AF27" s="11">
        <v>0.84256655899999999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5.0152859999999999E-3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16.760600609000001</v>
      </c>
      <c r="AW27" s="11">
        <v>151.00989536099999</v>
      </c>
      <c r="AX27" s="11">
        <v>0</v>
      </c>
      <c r="AY27" s="11">
        <v>0</v>
      </c>
      <c r="AZ27" s="11">
        <v>259.26664778100002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3.9984297440000001</v>
      </c>
      <c r="BG27" s="11">
        <v>3.0556781370000001</v>
      </c>
      <c r="BH27" s="11">
        <v>0.53471277100000003</v>
      </c>
      <c r="BI27" s="11">
        <v>0</v>
      </c>
      <c r="BJ27" s="11">
        <v>5.2838543619999996</v>
      </c>
      <c r="BK27" s="12">
        <f t="shared" si="5"/>
        <v>649.17576843200004</v>
      </c>
    </row>
    <row r="28" spans="1:63" ht="13" x14ac:dyDescent="0.3">
      <c r="A28" s="10"/>
      <c r="B28" s="48" t="s">
        <v>36</v>
      </c>
      <c r="C28" s="11">
        <v>0</v>
      </c>
      <c r="D28" s="11">
        <v>2.7025925850000001</v>
      </c>
      <c r="E28" s="11">
        <v>0</v>
      </c>
      <c r="F28" s="11">
        <v>0</v>
      </c>
      <c r="G28" s="11">
        <v>0</v>
      </c>
      <c r="H28" s="11">
        <v>3.5775812509999998</v>
      </c>
      <c r="I28" s="11">
        <v>15.477680201</v>
      </c>
      <c r="J28" s="11">
        <v>0</v>
      </c>
      <c r="K28" s="11">
        <v>0</v>
      </c>
      <c r="L28" s="11">
        <v>8.6346793769999994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1.0554999410000001</v>
      </c>
      <c r="S28" s="11">
        <v>0</v>
      </c>
      <c r="T28" s="11">
        <v>0</v>
      </c>
      <c r="U28" s="11">
        <v>0</v>
      </c>
      <c r="V28" s="11">
        <v>0.84207784200000002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1.4987225660000001</v>
      </c>
      <c r="AC28" s="11">
        <v>0.14829585000000001</v>
      </c>
      <c r="AD28" s="11">
        <v>0</v>
      </c>
      <c r="AE28" s="11">
        <v>0</v>
      </c>
      <c r="AF28" s="11">
        <v>64.857662400999999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3.9062745000000003E-2</v>
      </c>
      <c r="AM28" s="11">
        <v>0</v>
      </c>
      <c r="AN28" s="11">
        <v>0</v>
      </c>
      <c r="AO28" s="11">
        <v>0</v>
      </c>
      <c r="AP28" s="11">
        <v>3.2724012820000001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6.6897097499999996</v>
      </c>
      <c r="AW28" s="11">
        <v>10.634660124</v>
      </c>
      <c r="AX28" s="11">
        <v>0</v>
      </c>
      <c r="AY28" s="11">
        <v>0</v>
      </c>
      <c r="AZ28" s="11">
        <v>36.499244783999998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1.033571928</v>
      </c>
      <c r="BG28" s="11">
        <v>7.1461416E-2</v>
      </c>
      <c r="BH28" s="11">
        <v>0</v>
      </c>
      <c r="BI28" s="11">
        <v>0</v>
      </c>
      <c r="BJ28" s="11">
        <v>1.383166785</v>
      </c>
      <c r="BK28" s="12">
        <f t="shared" si="5"/>
        <v>158.41807082799997</v>
      </c>
    </row>
    <row r="29" spans="1:63" ht="13" x14ac:dyDescent="0.3">
      <c r="A29" s="10"/>
      <c r="B29" s="48" t="s">
        <v>37</v>
      </c>
      <c r="C29" s="11">
        <v>0</v>
      </c>
      <c r="D29" s="11">
        <v>0.99568105200000001</v>
      </c>
      <c r="E29" s="11">
        <v>0</v>
      </c>
      <c r="F29" s="11">
        <v>0</v>
      </c>
      <c r="G29" s="11">
        <v>0</v>
      </c>
      <c r="H29" s="11">
        <v>1.4994799780000001</v>
      </c>
      <c r="I29" s="11">
        <v>57.664901442000001</v>
      </c>
      <c r="J29" s="11">
        <v>0</v>
      </c>
      <c r="K29" s="11">
        <v>0</v>
      </c>
      <c r="L29" s="11">
        <v>35.951883375999998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0.43223264700000003</v>
      </c>
      <c r="S29" s="11">
        <v>5.7789583259999997</v>
      </c>
      <c r="T29" s="11">
        <v>0</v>
      </c>
      <c r="U29" s="11">
        <v>0</v>
      </c>
      <c r="V29" s="11">
        <v>7.5238024699999997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8.3743076369999994</v>
      </c>
      <c r="AW29" s="11">
        <v>163.124057623</v>
      </c>
      <c r="AX29" s="11">
        <v>0</v>
      </c>
      <c r="AY29" s="11">
        <v>0</v>
      </c>
      <c r="AZ29" s="11">
        <v>259.31030797699998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2.1263259329999999</v>
      </c>
      <c r="BG29" s="11">
        <v>45.124995071000001</v>
      </c>
      <c r="BH29" s="11">
        <v>6.9977355000000005E-2</v>
      </c>
      <c r="BI29" s="11">
        <v>0</v>
      </c>
      <c r="BJ29" s="11">
        <v>21.080931375999999</v>
      </c>
      <c r="BK29" s="12">
        <f t="shared" si="5"/>
        <v>609.057842263</v>
      </c>
    </row>
    <row r="30" spans="1:63" ht="13" x14ac:dyDescent="0.3">
      <c r="A30" s="10"/>
      <c r="B30" s="49" t="s">
        <v>38</v>
      </c>
      <c r="C30" s="11">
        <v>0</v>
      </c>
      <c r="D30" s="11">
        <v>0.61555172199999997</v>
      </c>
      <c r="E30" s="11">
        <v>0</v>
      </c>
      <c r="F30" s="11">
        <v>0</v>
      </c>
      <c r="G30" s="11">
        <v>0</v>
      </c>
      <c r="H30" s="11">
        <v>1.190514539</v>
      </c>
      <c r="I30" s="11">
        <v>900.59822800100005</v>
      </c>
      <c r="J30" s="11">
        <v>0</v>
      </c>
      <c r="K30" s="11">
        <v>0</v>
      </c>
      <c r="L30" s="11">
        <v>150.11935413399999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0.18445821800000001</v>
      </c>
      <c r="S30" s="11">
        <v>0</v>
      </c>
      <c r="T30" s="11">
        <v>0</v>
      </c>
      <c r="U30" s="11">
        <v>0</v>
      </c>
      <c r="V30" s="11">
        <v>4.005013946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2.5277719150000002</v>
      </c>
      <c r="AC30" s="11">
        <v>33.074415584999997</v>
      </c>
      <c r="AD30" s="11">
        <v>0</v>
      </c>
      <c r="AE30" s="11">
        <v>0</v>
      </c>
      <c r="AF30" s="11">
        <v>625.17747886300003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0.291272156</v>
      </c>
      <c r="AM30" s="11">
        <v>0.30589845599999999</v>
      </c>
      <c r="AN30" s="11">
        <v>0</v>
      </c>
      <c r="AO30" s="11">
        <v>0</v>
      </c>
      <c r="AP30" s="11">
        <v>22.002432370000001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0.93962793600000005</v>
      </c>
      <c r="AW30" s="11">
        <v>52.448992398999998</v>
      </c>
      <c r="AX30" s="11">
        <v>0</v>
      </c>
      <c r="AY30" s="11">
        <v>0</v>
      </c>
      <c r="AZ30" s="11">
        <v>106.422737361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0.41138652999999997</v>
      </c>
      <c r="BG30" s="11">
        <v>4.7603885889999997</v>
      </c>
      <c r="BH30" s="11">
        <v>0</v>
      </c>
      <c r="BI30" s="11">
        <v>0</v>
      </c>
      <c r="BJ30" s="11">
        <v>2.975210175</v>
      </c>
      <c r="BK30" s="12">
        <f t="shared" si="5"/>
        <v>1908.050732895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0.46706656000000002</v>
      </c>
      <c r="I31" s="11">
        <v>4.8781221370000001</v>
      </c>
      <c r="J31" s="11">
        <v>0</v>
      </c>
      <c r="K31" s="11">
        <v>0</v>
      </c>
      <c r="L31" s="11">
        <v>4.0955956670000004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0.15005244100000001</v>
      </c>
      <c r="S31" s="11">
        <v>0</v>
      </c>
      <c r="T31" s="11">
        <v>0</v>
      </c>
      <c r="U31" s="11">
        <v>0</v>
      </c>
      <c r="V31" s="11">
        <v>7.2198528999999997E-2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0.62391438899999996</v>
      </c>
      <c r="AC31" s="11">
        <v>10.997912268</v>
      </c>
      <c r="AD31" s="11">
        <v>0</v>
      </c>
      <c r="AE31" s="11">
        <v>0</v>
      </c>
      <c r="AF31" s="11">
        <v>133.65884731400001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7.9701997999999996E-2</v>
      </c>
      <c r="AM31" s="11">
        <v>0</v>
      </c>
      <c r="AN31" s="11">
        <v>0</v>
      </c>
      <c r="AO31" s="11">
        <v>0</v>
      </c>
      <c r="AP31" s="11">
        <v>2.6551932819999999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0.31207523999999998</v>
      </c>
      <c r="AW31" s="11">
        <v>2.372084804</v>
      </c>
      <c r="AX31" s="11">
        <v>0</v>
      </c>
      <c r="AY31" s="11">
        <v>0</v>
      </c>
      <c r="AZ31" s="11">
        <v>36.61724366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2.8327837000000002E-2</v>
      </c>
      <c r="BG31" s="11">
        <v>0</v>
      </c>
      <c r="BH31" s="11">
        <v>6.3129379999999997E-3</v>
      </c>
      <c r="BI31" s="11">
        <v>0</v>
      </c>
      <c r="BJ31" s="11">
        <v>1.6717697199999999</v>
      </c>
      <c r="BK31" s="12">
        <f t="shared" si="5"/>
        <v>198.68641878400001</v>
      </c>
    </row>
    <row r="32" spans="1:63" ht="13" x14ac:dyDescent="0.3">
      <c r="A32" s="10"/>
      <c r="B32" s="49" t="s">
        <v>40</v>
      </c>
      <c r="C32" s="11">
        <v>0</v>
      </c>
      <c r="D32" s="11">
        <v>3.390241531</v>
      </c>
      <c r="E32" s="11">
        <v>0</v>
      </c>
      <c r="F32" s="11">
        <v>0</v>
      </c>
      <c r="G32" s="11">
        <v>0</v>
      </c>
      <c r="H32" s="11">
        <v>4.6183869319999999</v>
      </c>
      <c r="I32" s="11">
        <v>3137.7964480529999</v>
      </c>
      <c r="J32" s="11">
        <v>0</v>
      </c>
      <c r="K32" s="11">
        <v>0</v>
      </c>
      <c r="L32" s="11">
        <v>333.95910016099998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1.308259748</v>
      </c>
      <c r="S32" s="11">
        <v>68.680707917000007</v>
      </c>
      <c r="T32" s="11">
        <v>0.51011695400000001</v>
      </c>
      <c r="U32" s="11">
        <v>0</v>
      </c>
      <c r="V32" s="11">
        <v>23.918992323000001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0.13091455699999999</v>
      </c>
      <c r="AC32" s="11">
        <v>0</v>
      </c>
      <c r="AD32" s="11">
        <v>0</v>
      </c>
      <c r="AE32" s="11">
        <v>0</v>
      </c>
      <c r="AF32" s="11">
        <v>3.9816547280000001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4.3541509999999997E-3</v>
      </c>
      <c r="AM32" s="11">
        <v>0</v>
      </c>
      <c r="AN32" s="11">
        <v>0</v>
      </c>
      <c r="AO32" s="11">
        <v>0</v>
      </c>
      <c r="AP32" s="11">
        <v>5.9714547E-2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4.8577891470000001</v>
      </c>
      <c r="AW32" s="11">
        <v>195.70098997100001</v>
      </c>
      <c r="AX32" s="11">
        <v>0</v>
      </c>
      <c r="AY32" s="11">
        <v>0</v>
      </c>
      <c r="AZ32" s="11">
        <v>478.75399128200002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1.9394007579999999</v>
      </c>
      <c r="BG32" s="11">
        <v>3.224601941</v>
      </c>
      <c r="BH32" s="11">
        <v>0.96836412400000005</v>
      </c>
      <c r="BI32" s="11">
        <v>0</v>
      </c>
      <c r="BJ32" s="11">
        <v>13.562073035999999</v>
      </c>
      <c r="BK32" s="12">
        <f t="shared" si="5"/>
        <v>4277.366101861001</v>
      </c>
    </row>
    <row r="33" spans="1:63" ht="13" x14ac:dyDescent="0.3">
      <c r="A33" s="10"/>
      <c r="B33" s="48" t="s">
        <v>41</v>
      </c>
      <c r="C33" s="11">
        <v>0</v>
      </c>
      <c r="D33" s="11">
        <v>16.418510187999999</v>
      </c>
      <c r="E33" s="11">
        <v>0</v>
      </c>
      <c r="F33" s="11">
        <v>0</v>
      </c>
      <c r="G33" s="11">
        <v>0</v>
      </c>
      <c r="H33" s="11">
        <v>5.179096521</v>
      </c>
      <c r="I33" s="11">
        <v>100.84268516900001</v>
      </c>
      <c r="J33" s="11">
        <v>0</v>
      </c>
      <c r="K33" s="11">
        <v>0</v>
      </c>
      <c r="L33" s="11">
        <v>21.351408635999999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1.902776072</v>
      </c>
      <c r="S33" s="11">
        <v>5.6924840000000003E-3</v>
      </c>
      <c r="T33" s="11">
        <v>0</v>
      </c>
      <c r="U33" s="11">
        <v>0</v>
      </c>
      <c r="V33" s="11">
        <v>3.0109947140000002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0.87504929300000001</v>
      </c>
      <c r="AC33" s="11">
        <v>0.170810245</v>
      </c>
      <c r="AD33" s="11">
        <v>0</v>
      </c>
      <c r="AE33" s="11">
        <v>0</v>
      </c>
      <c r="AF33" s="11">
        <v>70.144716521000007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3.5870821999999997E-2</v>
      </c>
      <c r="AM33" s="11">
        <v>0</v>
      </c>
      <c r="AN33" s="11">
        <v>0</v>
      </c>
      <c r="AO33" s="11">
        <v>0</v>
      </c>
      <c r="AP33" s="11">
        <v>4.1934384329999999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28.986176174000001</v>
      </c>
      <c r="AW33" s="11">
        <v>40.489370741000002</v>
      </c>
      <c r="AX33" s="11">
        <v>0</v>
      </c>
      <c r="AY33" s="11">
        <v>0</v>
      </c>
      <c r="AZ33" s="11">
        <v>174.72030016400001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11.578237337999999</v>
      </c>
      <c r="BG33" s="11">
        <v>6.8300139849999999</v>
      </c>
      <c r="BH33" s="11">
        <v>6.4403122919999998</v>
      </c>
      <c r="BI33" s="11">
        <v>0</v>
      </c>
      <c r="BJ33" s="11">
        <v>25.30526901</v>
      </c>
      <c r="BK33" s="12">
        <f t="shared" si="5"/>
        <v>518.48072880200004</v>
      </c>
    </row>
    <row r="34" spans="1:63" ht="13" x14ac:dyDescent="0.3">
      <c r="A34" s="10"/>
      <c r="B34" s="48" t="s">
        <v>42</v>
      </c>
      <c r="C34" s="11">
        <v>0</v>
      </c>
      <c r="D34" s="11">
        <v>4.8631179659999999</v>
      </c>
      <c r="E34" s="11">
        <v>0</v>
      </c>
      <c r="F34" s="11">
        <v>0</v>
      </c>
      <c r="G34" s="11">
        <v>0</v>
      </c>
      <c r="H34" s="11">
        <v>22.251700123999999</v>
      </c>
      <c r="I34" s="11">
        <v>2850.1518788530002</v>
      </c>
      <c r="J34" s="11">
        <v>0</v>
      </c>
      <c r="K34" s="11">
        <v>0</v>
      </c>
      <c r="L34" s="11">
        <v>1297.96644803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5.2936625519999998</v>
      </c>
      <c r="S34" s="11">
        <v>79.291121059999995</v>
      </c>
      <c r="T34" s="11">
        <v>0</v>
      </c>
      <c r="U34" s="11">
        <v>0</v>
      </c>
      <c r="V34" s="11">
        <v>49.666380736000001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0.77143888699999996</v>
      </c>
      <c r="AC34" s="11">
        <v>6.6253004630000003</v>
      </c>
      <c r="AD34" s="11">
        <v>0</v>
      </c>
      <c r="AE34" s="11">
        <v>0</v>
      </c>
      <c r="AF34" s="11">
        <v>98.351630603000004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4.7995990000000002E-2</v>
      </c>
      <c r="AM34" s="11">
        <v>0</v>
      </c>
      <c r="AN34" s="11">
        <v>0</v>
      </c>
      <c r="AO34" s="11">
        <v>0</v>
      </c>
      <c r="AP34" s="11">
        <v>1.705888442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21.657946203000002</v>
      </c>
      <c r="AW34" s="11">
        <v>452.97656145000002</v>
      </c>
      <c r="AX34" s="11">
        <v>2.6757384860000002</v>
      </c>
      <c r="AY34" s="11">
        <v>0</v>
      </c>
      <c r="AZ34" s="11">
        <v>844.21193211699995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4.015763164</v>
      </c>
      <c r="BG34" s="11">
        <v>8.0675706050000002</v>
      </c>
      <c r="BH34" s="11">
        <v>0</v>
      </c>
      <c r="BI34" s="11">
        <v>0</v>
      </c>
      <c r="BJ34" s="11">
        <v>18.549569619</v>
      </c>
      <c r="BK34" s="12">
        <f t="shared" si="5"/>
        <v>5769.1416453500005</v>
      </c>
    </row>
    <row r="35" spans="1:63" ht="13" x14ac:dyDescent="0.3">
      <c r="A35" s="10"/>
      <c r="B35" s="48" t="s">
        <v>43</v>
      </c>
      <c r="C35" s="11">
        <v>0</v>
      </c>
      <c r="D35" s="11">
        <v>49.109802932999997</v>
      </c>
      <c r="E35" s="11">
        <v>0</v>
      </c>
      <c r="F35" s="11">
        <v>0</v>
      </c>
      <c r="G35" s="11">
        <v>0</v>
      </c>
      <c r="H35" s="11">
        <v>14.13195923</v>
      </c>
      <c r="I35" s="11">
        <v>2904.78403604</v>
      </c>
      <c r="J35" s="11">
        <v>93.838769898999999</v>
      </c>
      <c r="K35" s="11">
        <v>0</v>
      </c>
      <c r="L35" s="11">
        <v>418.47119040899997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4.750127054</v>
      </c>
      <c r="S35" s="11">
        <v>15.327943939000001</v>
      </c>
      <c r="T35" s="11">
        <v>0</v>
      </c>
      <c r="U35" s="11">
        <v>0</v>
      </c>
      <c r="V35" s="11">
        <v>6.2072946599999996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1.1517169279999999</v>
      </c>
      <c r="AC35" s="11">
        <v>1.8587703000000001E-2</v>
      </c>
      <c r="AD35" s="11">
        <v>0</v>
      </c>
      <c r="AE35" s="11">
        <v>0</v>
      </c>
      <c r="AF35" s="11">
        <v>19.446838048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3.4285023999999997E-2</v>
      </c>
      <c r="AM35" s="11">
        <v>0</v>
      </c>
      <c r="AN35" s="11">
        <v>0</v>
      </c>
      <c r="AO35" s="11">
        <v>0</v>
      </c>
      <c r="AP35" s="11">
        <v>0.66075850800000002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24.193803860999999</v>
      </c>
      <c r="AW35" s="11">
        <v>79.304426053</v>
      </c>
      <c r="AX35" s="11">
        <v>0.75689168600000001</v>
      </c>
      <c r="AY35" s="11">
        <v>0</v>
      </c>
      <c r="AZ35" s="11">
        <v>215.804399738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7.6916496170000004</v>
      </c>
      <c r="BG35" s="11">
        <v>4.4858533930000002</v>
      </c>
      <c r="BH35" s="11">
        <v>0</v>
      </c>
      <c r="BI35" s="11">
        <v>0</v>
      </c>
      <c r="BJ35" s="11">
        <v>13.680660425999999</v>
      </c>
      <c r="BK35" s="12">
        <f t="shared" si="5"/>
        <v>3873.8509951490005</v>
      </c>
    </row>
    <row r="36" spans="1:63" ht="13" x14ac:dyDescent="0.3">
      <c r="A36" s="10"/>
      <c r="B36" s="48" t="s">
        <v>44</v>
      </c>
      <c r="C36" s="11">
        <v>0</v>
      </c>
      <c r="D36" s="11">
        <v>2.1049187229999999</v>
      </c>
      <c r="E36" s="11">
        <v>0</v>
      </c>
      <c r="F36" s="11">
        <v>0</v>
      </c>
      <c r="G36" s="11">
        <v>0</v>
      </c>
      <c r="H36" s="11">
        <v>12.638589609</v>
      </c>
      <c r="I36" s="11">
        <v>1324.478372</v>
      </c>
      <c r="J36" s="11">
        <v>645.61058056499996</v>
      </c>
      <c r="K36" s="11">
        <v>0</v>
      </c>
      <c r="L36" s="11">
        <v>58.660193538999998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5.4981286059999999</v>
      </c>
      <c r="S36" s="11">
        <v>5.2969659460000003</v>
      </c>
      <c r="T36" s="11">
        <v>5.8494199580000004</v>
      </c>
      <c r="U36" s="11">
        <v>0</v>
      </c>
      <c r="V36" s="11">
        <v>16.155839372999999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0.62414228900000002</v>
      </c>
      <c r="AC36" s="11">
        <v>2.618572184</v>
      </c>
      <c r="AD36" s="11">
        <v>0</v>
      </c>
      <c r="AE36" s="11">
        <v>0</v>
      </c>
      <c r="AF36" s="11">
        <v>35.286016330000002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1.6743557999999999E-2</v>
      </c>
      <c r="AM36" s="11">
        <v>0</v>
      </c>
      <c r="AN36" s="11">
        <v>0</v>
      </c>
      <c r="AO36" s="11">
        <v>0</v>
      </c>
      <c r="AP36" s="11">
        <v>0.89428569099999999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25.959363530000001</v>
      </c>
      <c r="AW36" s="11">
        <v>181.19643485399999</v>
      </c>
      <c r="AX36" s="11">
        <v>0</v>
      </c>
      <c r="AY36" s="11">
        <v>0</v>
      </c>
      <c r="AZ36" s="11">
        <v>189.04668583500001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11.989939837</v>
      </c>
      <c r="BG36" s="11">
        <v>8.1352785730000008</v>
      </c>
      <c r="BH36" s="11">
        <v>2.002462923</v>
      </c>
      <c r="BI36" s="11">
        <v>0</v>
      </c>
      <c r="BJ36" s="11">
        <v>35.919588939999997</v>
      </c>
      <c r="BK36" s="12">
        <f t="shared" si="5"/>
        <v>2569.9825228629998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84.46960464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75.563339843999998</v>
      </c>
      <c r="I37" s="13">
        <f t="shared" si="6"/>
        <v>11363.048971352</v>
      </c>
      <c r="J37" s="13">
        <f t="shared" si="6"/>
        <v>739.44935046399996</v>
      </c>
      <c r="K37" s="13">
        <f t="shared" si="6"/>
        <v>0</v>
      </c>
      <c r="L37" s="14">
        <f t="shared" si="6"/>
        <v>2446.9454704039999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23.581534576000003</v>
      </c>
      <c r="S37" s="13">
        <f t="shared" si="6"/>
        <v>215.39125016099999</v>
      </c>
      <c r="T37" s="13">
        <f t="shared" si="6"/>
        <v>6.3595369120000003</v>
      </c>
      <c r="U37" s="13">
        <f t="shared" si="6"/>
        <v>0</v>
      </c>
      <c r="V37" s="14">
        <f t="shared" si="6"/>
        <v>120.50289821699999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16.232143583000003</v>
      </c>
      <c r="AC37" s="13">
        <f t="shared" si="6"/>
        <v>55.093527760000001</v>
      </c>
      <c r="AD37" s="13">
        <f t="shared" si="6"/>
        <v>0</v>
      </c>
      <c r="AE37" s="13">
        <f t="shared" si="6"/>
        <v>0</v>
      </c>
      <c r="AF37" s="14">
        <f t="shared" si="6"/>
        <v>1067.6501860719998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1.0727264440000002</v>
      </c>
      <c r="AM37" s="13">
        <f t="shared" si="6"/>
        <v>0.30589845599999999</v>
      </c>
      <c r="AN37" s="13">
        <f t="shared" si="6"/>
        <v>0</v>
      </c>
      <c r="AO37" s="13">
        <f t="shared" si="6"/>
        <v>0</v>
      </c>
      <c r="AP37" s="14">
        <f t="shared" si="6"/>
        <v>35.591042913000003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161.792224619</v>
      </c>
      <c r="AW37" s="13">
        <f t="shared" si="6"/>
        <v>1356.4160166140002</v>
      </c>
      <c r="AX37" s="13">
        <f t="shared" si="6"/>
        <v>3.4326301720000001</v>
      </c>
      <c r="AY37" s="13">
        <f t="shared" si="6"/>
        <v>0</v>
      </c>
      <c r="AZ37" s="17">
        <f t="shared" si="6"/>
        <v>2658.9927587359998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51.103727378000002</v>
      </c>
      <c r="BG37" s="13">
        <f t="shared" si="6"/>
        <v>85.594156515000009</v>
      </c>
      <c r="BH37" s="13">
        <f t="shared" si="6"/>
        <v>10.022142403</v>
      </c>
      <c r="BI37" s="13">
        <f t="shared" si="6"/>
        <v>0</v>
      </c>
      <c r="BJ37" s="14">
        <f>SUM(BJ25:BJ36)</f>
        <v>145.229319479</v>
      </c>
      <c r="BK37" s="23">
        <f>SUM(BK25:BK36)</f>
        <v>20723.840457714003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693.10713739000005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140.333189492</v>
      </c>
      <c r="I38" s="13">
        <f t="shared" si="7"/>
        <v>29666.873517534998</v>
      </c>
      <c r="J38" s="13">
        <f t="shared" si="7"/>
        <v>3716.2827886059999</v>
      </c>
      <c r="K38" s="13">
        <f t="shared" si="7"/>
        <v>0</v>
      </c>
      <c r="L38" s="13">
        <f t="shared" si="7"/>
        <v>2815.5690976229998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47.855244374999998</v>
      </c>
      <c r="S38" s="13">
        <f t="shared" si="7"/>
        <v>1195.0143664089999</v>
      </c>
      <c r="T38" s="13">
        <f t="shared" si="7"/>
        <v>25.904154135999999</v>
      </c>
      <c r="U38" s="13">
        <f t="shared" si="7"/>
        <v>0</v>
      </c>
      <c r="V38" s="13">
        <f t="shared" si="7"/>
        <v>189.483491485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19.398765848</v>
      </c>
      <c r="AC38" s="13">
        <f t="shared" si="7"/>
        <v>96.080338170999994</v>
      </c>
      <c r="AD38" s="13">
        <f t="shared" si="7"/>
        <v>0</v>
      </c>
      <c r="AE38" s="13">
        <f t="shared" si="7"/>
        <v>0</v>
      </c>
      <c r="AF38" s="13">
        <f t="shared" si="7"/>
        <v>1428.7330605429997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1.3070573900000002</v>
      </c>
      <c r="AM38" s="13">
        <f t="shared" si="7"/>
        <v>0.30589845599999999</v>
      </c>
      <c r="AN38" s="13">
        <f t="shared" si="7"/>
        <v>0</v>
      </c>
      <c r="AO38" s="13">
        <f t="shared" si="7"/>
        <v>0</v>
      </c>
      <c r="AP38" s="13">
        <f t="shared" si="7"/>
        <v>39.757190713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256.84176506300003</v>
      </c>
      <c r="AW38" s="13">
        <f t="shared" si="7"/>
        <v>3656.5967366060004</v>
      </c>
      <c r="AX38" s="13">
        <f t="shared" si="7"/>
        <v>3.5302551929999999</v>
      </c>
      <c r="AY38" s="13">
        <f t="shared" si="7"/>
        <v>0</v>
      </c>
      <c r="AZ38" s="24">
        <f t="shared" si="7"/>
        <v>3102.2000252419998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82.608949362000004</v>
      </c>
      <c r="BG38" s="13">
        <f t="shared" si="7"/>
        <v>93.284626021000008</v>
      </c>
      <c r="BH38" s="13">
        <f t="shared" si="7"/>
        <v>13.565995903000001</v>
      </c>
      <c r="BI38" s="13">
        <f t="shared" si="7"/>
        <v>0</v>
      </c>
      <c r="BJ38" s="13">
        <f>BJ37+BJ23+BJ20+BJ17+BJ14+BJ11</f>
        <v>198.31152596899997</v>
      </c>
      <c r="BK38" s="16">
        <f>BK37+BK23+BK20+BK17+BK14+BK11</f>
        <v>47482.945177531008</v>
      </c>
    </row>
    <row r="39" spans="1:63" ht="3.75" customHeight="1" x14ac:dyDescent="0.3">
      <c r="A39" s="10"/>
      <c r="B39" s="51"/>
      <c r="C39" s="75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6"/>
    </row>
    <row r="40" spans="1:63" ht="13" x14ac:dyDescent="0.3">
      <c r="A40" s="10" t="s">
        <v>47</v>
      </c>
      <c r="B40" s="39" t="s">
        <v>48</v>
      </c>
      <c r="C40" s="75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6"/>
    </row>
    <row r="41" spans="1:63" s="5" customFormat="1" ht="13" x14ac:dyDescent="0.3">
      <c r="A41" s="10" t="s">
        <v>12</v>
      </c>
      <c r="B41" s="43" t="s">
        <v>49</v>
      </c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4"/>
    </row>
    <row r="42" spans="1:63" s="5" customFormat="1" ht="13" x14ac:dyDescent="0.3">
      <c r="A42" s="10"/>
      <c r="B42" s="64" t="s">
        <v>50</v>
      </c>
      <c r="C42" s="26">
        <v>0</v>
      </c>
      <c r="D42" s="26">
        <v>1.8018489769999999</v>
      </c>
      <c r="E42" s="26">
        <v>0</v>
      </c>
      <c r="F42" s="26">
        <v>0</v>
      </c>
      <c r="G42" s="26">
        <v>0</v>
      </c>
      <c r="H42" s="26">
        <v>4.8516409899999999</v>
      </c>
      <c r="I42" s="26">
        <v>0</v>
      </c>
      <c r="J42" s="26">
        <v>0</v>
      </c>
      <c r="K42" s="26">
        <v>0</v>
      </c>
      <c r="L42" s="26">
        <v>0.70463968300000002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2.7585753660000001</v>
      </c>
      <c r="S42" s="26">
        <v>0</v>
      </c>
      <c r="T42" s="26">
        <v>0</v>
      </c>
      <c r="U42" s="26">
        <v>0</v>
      </c>
      <c r="V42" s="26">
        <v>0.133839236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8.7525747089999992</v>
      </c>
      <c r="AC42" s="26">
        <v>0</v>
      </c>
      <c r="AD42" s="26">
        <v>0</v>
      </c>
      <c r="AE42" s="26">
        <v>0</v>
      </c>
      <c r="AF42" s="26">
        <v>2.8590376480000002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0.77997752799999998</v>
      </c>
      <c r="AM42" s="26">
        <v>0</v>
      </c>
      <c r="AN42" s="26">
        <v>0</v>
      </c>
      <c r="AO42" s="26">
        <v>0</v>
      </c>
      <c r="AP42" s="26">
        <v>8.2594558999999998E-2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145.28043287899999</v>
      </c>
      <c r="AW42" s="26">
        <v>0.58522924300000001</v>
      </c>
      <c r="AX42" s="26">
        <v>0</v>
      </c>
      <c r="AY42" s="26">
        <v>0</v>
      </c>
      <c r="AZ42" s="26">
        <v>5.3792050040000001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53.489598362999999</v>
      </c>
      <c r="BG42" s="26">
        <v>4.4097577999999998E-2</v>
      </c>
      <c r="BH42" s="26">
        <v>0</v>
      </c>
      <c r="BI42" s="26">
        <v>0</v>
      </c>
      <c r="BJ42" s="26">
        <v>0.332504735</v>
      </c>
      <c r="BK42" s="12">
        <f>SUM(C42:BJ42)</f>
        <v>227.83579649799995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7.2694424870000001</v>
      </c>
      <c r="E43" s="26">
        <v>0</v>
      </c>
      <c r="F43" s="26">
        <v>0</v>
      </c>
      <c r="G43" s="26">
        <v>0</v>
      </c>
      <c r="H43" s="26">
        <v>260.76459727600002</v>
      </c>
      <c r="I43" s="26">
        <v>1.9620953999999999E-2</v>
      </c>
      <c r="J43" s="26">
        <v>0</v>
      </c>
      <c r="K43" s="26">
        <v>0</v>
      </c>
      <c r="L43" s="26">
        <v>21.667123404000002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150.22791489299999</v>
      </c>
      <c r="S43" s="26">
        <v>0</v>
      </c>
      <c r="T43" s="26">
        <v>0</v>
      </c>
      <c r="U43" s="26">
        <v>0</v>
      </c>
      <c r="V43" s="26">
        <v>7.0387379159999997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9.0523784119999995</v>
      </c>
      <c r="AC43" s="26">
        <v>0</v>
      </c>
      <c r="AD43" s="26">
        <v>0</v>
      </c>
      <c r="AE43" s="26">
        <v>0</v>
      </c>
      <c r="AF43" s="26">
        <v>2.1461958640000001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0.54446466400000004</v>
      </c>
      <c r="AM43" s="26">
        <v>0</v>
      </c>
      <c r="AN43" s="26">
        <v>0</v>
      </c>
      <c r="AO43" s="26">
        <v>0</v>
      </c>
      <c r="AP43" s="26">
        <v>0.106594362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2177.3598257540002</v>
      </c>
      <c r="AW43" s="26">
        <v>7.697368795</v>
      </c>
      <c r="AX43" s="26">
        <v>0</v>
      </c>
      <c r="AY43" s="26">
        <v>0</v>
      </c>
      <c r="AZ43" s="26">
        <v>344.09764343299997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754.81105770900001</v>
      </c>
      <c r="BG43" s="26">
        <v>3.004272195</v>
      </c>
      <c r="BH43" s="26">
        <v>0</v>
      </c>
      <c r="BI43" s="26">
        <v>0</v>
      </c>
      <c r="BJ43" s="26">
        <v>88.131519122</v>
      </c>
      <c r="BK43" s="12">
        <f>SUM(C43:BJ43)</f>
        <v>3833.9387572400001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9.0712914639999997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265.61623826600004</v>
      </c>
      <c r="I44" s="15">
        <f t="shared" si="8"/>
        <v>1.9620953999999999E-2</v>
      </c>
      <c r="J44" s="15">
        <f t="shared" si="8"/>
        <v>0</v>
      </c>
      <c r="K44" s="15">
        <f t="shared" si="8"/>
        <v>0</v>
      </c>
      <c r="L44" s="15">
        <f t="shared" si="8"/>
        <v>22.371763087000001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152.98649025899999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7.1725771519999997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17.804953120999997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5.0052335120000002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1.324442192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0.18918892100000001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2322.640258633</v>
      </c>
      <c r="AW44" s="15">
        <f t="shared" si="8"/>
        <v>8.2825980379999997</v>
      </c>
      <c r="AX44" s="15">
        <f t="shared" si="8"/>
        <v>0</v>
      </c>
      <c r="AY44" s="15">
        <f t="shared" si="8"/>
        <v>0</v>
      </c>
      <c r="AZ44" s="15">
        <f t="shared" si="8"/>
        <v>349.476848437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808.30065607200004</v>
      </c>
      <c r="BG44" s="15">
        <f t="shared" si="8"/>
        <v>3.0483697730000001</v>
      </c>
      <c r="BH44" s="15">
        <f t="shared" si="8"/>
        <v>0</v>
      </c>
      <c r="BI44" s="15">
        <f t="shared" si="8"/>
        <v>0</v>
      </c>
      <c r="BJ44" s="15">
        <f t="shared" si="8"/>
        <v>88.464023857000001</v>
      </c>
      <c r="BK44" s="15">
        <f>SUM(BK42:BK43)</f>
        <v>4061.7745537380001</v>
      </c>
    </row>
    <row r="45" spans="1:63" ht="13" x14ac:dyDescent="0.3">
      <c r="A45" s="10" t="s">
        <v>18</v>
      </c>
      <c r="B45" s="43" t="s">
        <v>52</v>
      </c>
      <c r="C45" s="75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6"/>
    </row>
    <row r="46" spans="1:63" ht="13" x14ac:dyDescent="0.3">
      <c r="A46" s="10"/>
      <c r="B46" s="48" t="s">
        <v>53</v>
      </c>
      <c r="C46" s="11">
        <v>0</v>
      </c>
      <c r="D46" s="11">
        <v>17.242477728000001</v>
      </c>
      <c r="E46" s="11">
        <v>0</v>
      </c>
      <c r="F46" s="11">
        <v>0</v>
      </c>
      <c r="G46" s="11">
        <v>0</v>
      </c>
      <c r="H46" s="11">
        <v>602.69513052100001</v>
      </c>
      <c r="I46" s="11">
        <v>1320.6882518540001</v>
      </c>
      <c r="J46" s="11">
        <v>0</v>
      </c>
      <c r="K46" s="11">
        <v>0</v>
      </c>
      <c r="L46" s="11">
        <v>691.77245577500003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221.41465554999999</v>
      </c>
      <c r="S46" s="11">
        <v>1.222845738</v>
      </c>
      <c r="T46" s="11">
        <v>0</v>
      </c>
      <c r="U46" s="11">
        <v>0</v>
      </c>
      <c r="V46" s="11">
        <v>61.418380061000001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17.035190786000001</v>
      </c>
      <c r="AC46" s="11">
        <v>3.225853641</v>
      </c>
      <c r="AD46" s="11">
        <v>0</v>
      </c>
      <c r="AE46" s="11">
        <v>0</v>
      </c>
      <c r="AF46" s="11">
        <v>42.187734061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0.85266166399999999</v>
      </c>
      <c r="AM46" s="11">
        <v>0.448491737</v>
      </c>
      <c r="AN46" s="11">
        <v>0</v>
      </c>
      <c r="AO46" s="11">
        <v>0</v>
      </c>
      <c r="AP46" s="11">
        <v>0.72728739200000003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4311.1594019659997</v>
      </c>
      <c r="AW46" s="11">
        <v>373.35978721100003</v>
      </c>
      <c r="AX46" s="11">
        <v>0</v>
      </c>
      <c r="AY46" s="11">
        <v>1.7027343E-2</v>
      </c>
      <c r="AZ46" s="11">
        <v>3257.4125243449998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1417.195007151</v>
      </c>
      <c r="BG46" s="11">
        <v>46.041776992999999</v>
      </c>
      <c r="BH46" s="11">
        <v>0</v>
      </c>
      <c r="BI46" s="11">
        <v>0</v>
      </c>
      <c r="BJ46" s="11">
        <v>355.42642499499999</v>
      </c>
      <c r="BK46" s="12">
        <f t="shared" ref="BK46:BK63" si="9">SUM(C46:BJ46)</f>
        <v>12741.543366512002</v>
      </c>
    </row>
    <row r="47" spans="1:63" ht="13" x14ac:dyDescent="0.3">
      <c r="A47" s="10"/>
      <c r="B47" s="48" t="s">
        <v>54</v>
      </c>
      <c r="C47" s="11">
        <v>0</v>
      </c>
      <c r="D47" s="11">
        <v>1.377929</v>
      </c>
      <c r="E47" s="11">
        <v>0</v>
      </c>
      <c r="F47" s="11">
        <v>0</v>
      </c>
      <c r="G47" s="11">
        <v>0</v>
      </c>
      <c r="H47" s="11">
        <v>21.203841190999999</v>
      </c>
      <c r="I47" s="11">
        <v>28.011779424</v>
      </c>
      <c r="J47" s="11">
        <v>0</v>
      </c>
      <c r="K47" s="11">
        <v>0</v>
      </c>
      <c r="L47" s="11">
        <v>17.390058463999999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10.893779070000001</v>
      </c>
      <c r="S47" s="11">
        <v>6.0757565999999999E-2</v>
      </c>
      <c r="T47" s="11">
        <v>0</v>
      </c>
      <c r="U47" s="11">
        <v>0</v>
      </c>
      <c r="V47" s="11">
        <v>2.295350767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0.43389338100000002</v>
      </c>
      <c r="AC47" s="11">
        <v>0</v>
      </c>
      <c r="AD47" s="11">
        <v>0</v>
      </c>
      <c r="AE47" s="11">
        <v>0</v>
      </c>
      <c r="AF47" s="11">
        <v>3.1345519080000002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1.270728E-3</v>
      </c>
      <c r="AM47" s="11">
        <v>0</v>
      </c>
      <c r="AN47" s="11">
        <v>0</v>
      </c>
      <c r="AO47" s="11">
        <v>0</v>
      </c>
      <c r="AP47" s="11">
        <v>2.6858197E-2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13.915547317</v>
      </c>
      <c r="AW47" s="11">
        <v>0.61186071399999997</v>
      </c>
      <c r="AX47" s="11">
        <v>0</v>
      </c>
      <c r="AY47" s="11">
        <v>0</v>
      </c>
      <c r="AZ47" s="11">
        <v>20.007341319999998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4.3197157309999996</v>
      </c>
      <c r="BG47" s="11">
        <v>0.16807533299999999</v>
      </c>
      <c r="BH47" s="11">
        <v>0</v>
      </c>
      <c r="BI47" s="11">
        <v>0</v>
      </c>
      <c r="BJ47" s="11">
        <v>1.8515163690000001</v>
      </c>
      <c r="BK47" s="12">
        <f t="shared" si="9"/>
        <v>125.70412648</v>
      </c>
    </row>
    <row r="48" spans="1:63" ht="13" x14ac:dyDescent="0.3">
      <c r="A48" s="10"/>
      <c r="B48" s="48" t="s">
        <v>55</v>
      </c>
      <c r="C48" s="11">
        <v>0</v>
      </c>
      <c r="D48" s="11">
        <v>1.2140070140000001</v>
      </c>
      <c r="E48" s="11">
        <v>0</v>
      </c>
      <c r="F48" s="11">
        <v>0</v>
      </c>
      <c r="G48" s="11">
        <v>0</v>
      </c>
      <c r="H48" s="11">
        <v>10.861977874000001</v>
      </c>
      <c r="I48" s="11">
        <v>652.98031430100002</v>
      </c>
      <c r="J48" s="11">
        <v>0</v>
      </c>
      <c r="K48" s="11">
        <v>0</v>
      </c>
      <c r="L48" s="11">
        <v>311.17318826500002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3.3330344479999998</v>
      </c>
      <c r="S48" s="11">
        <v>23.126905098999998</v>
      </c>
      <c r="T48" s="11">
        <v>0</v>
      </c>
      <c r="U48" s="11">
        <v>0</v>
      </c>
      <c r="V48" s="11">
        <v>7.2438856620000003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0.76661174300000001</v>
      </c>
      <c r="AC48" s="11">
        <v>51.682410838999999</v>
      </c>
      <c r="AD48" s="11">
        <v>0</v>
      </c>
      <c r="AE48" s="11">
        <v>0</v>
      </c>
      <c r="AF48" s="11">
        <v>456.67854371099997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6.2236887999999997E-2</v>
      </c>
      <c r="AM48" s="11">
        <v>0.92128620699999997</v>
      </c>
      <c r="AN48" s="11">
        <v>0</v>
      </c>
      <c r="AO48" s="11">
        <v>0</v>
      </c>
      <c r="AP48" s="11">
        <v>2.9750381269999999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115.80261946</v>
      </c>
      <c r="AW48" s="11">
        <v>68.651850636999995</v>
      </c>
      <c r="AX48" s="11">
        <v>0</v>
      </c>
      <c r="AY48" s="11">
        <v>0</v>
      </c>
      <c r="AZ48" s="11">
        <v>456.71426700199999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60.693330048</v>
      </c>
      <c r="BG48" s="11">
        <v>9.4407952999999996</v>
      </c>
      <c r="BH48" s="11">
        <v>0</v>
      </c>
      <c r="BI48" s="11">
        <v>0</v>
      </c>
      <c r="BJ48" s="11">
        <v>60.855971476999997</v>
      </c>
      <c r="BK48" s="12">
        <f t="shared" si="9"/>
        <v>2295.1782741019997</v>
      </c>
    </row>
    <row r="49" spans="1:63" ht="13" x14ac:dyDescent="0.3">
      <c r="A49" s="10"/>
      <c r="B49" s="48" t="s">
        <v>56</v>
      </c>
      <c r="C49" s="11">
        <v>0</v>
      </c>
      <c r="D49" s="11">
        <v>4.7802220870000003</v>
      </c>
      <c r="E49" s="11">
        <v>0</v>
      </c>
      <c r="F49" s="11">
        <v>0</v>
      </c>
      <c r="G49" s="11">
        <v>0</v>
      </c>
      <c r="H49" s="11">
        <v>224.634380284</v>
      </c>
      <c r="I49" s="11">
        <v>3.634014643</v>
      </c>
      <c r="J49" s="11">
        <v>0</v>
      </c>
      <c r="K49" s="11">
        <v>0</v>
      </c>
      <c r="L49" s="11">
        <v>141.440871329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103.63954647200001</v>
      </c>
      <c r="S49" s="11">
        <v>8.2628438999999998E-2</v>
      </c>
      <c r="T49" s="11">
        <v>0</v>
      </c>
      <c r="U49" s="11">
        <v>0</v>
      </c>
      <c r="V49" s="11">
        <v>19.429869171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15.634029030000001</v>
      </c>
      <c r="AC49" s="11">
        <v>0.18528892</v>
      </c>
      <c r="AD49" s="11">
        <v>0</v>
      </c>
      <c r="AE49" s="11">
        <v>0</v>
      </c>
      <c r="AF49" s="11">
        <v>19.767749987999998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0.82198667299999995</v>
      </c>
      <c r="AM49" s="11">
        <v>5.4775919999999999E-3</v>
      </c>
      <c r="AN49" s="11">
        <v>0</v>
      </c>
      <c r="AO49" s="11">
        <v>0</v>
      </c>
      <c r="AP49" s="11">
        <v>1.0362689869999999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754.07858399999998</v>
      </c>
      <c r="AW49" s="11">
        <v>45.509873810999999</v>
      </c>
      <c r="AX49" s="11">
        <v>0</v>
      </c>
      <c r="AY49" s="11">
        <v>0</v>
      </c>
      <c r="AZ49" s="11">
        <v>490.62149929499998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289.88803008999997</v>
      </c>
      <c r="BG49" s="11">
        <v>15.972282817</v>
      </c>
      <c r="BH49" s="11">
        <v>0</v>
      </c>
      <c r="BI49" s="11">
        <v>0</v>
      </c>
      <c r="BJ49" s="11">
        <v>69.214366698000006</v>
      </c>
      <c r="BK49" s="12">
        <f t="shared" si="9"/>
        <v>2200.376970326</v>
      </c>
    </row>
    <row r="50" spans="1:63" ht="13" x14ac:dyDescent="0.3">
      <c r="A50" s="10"/>
      <c r="B50" s="48" t="s">
        <v>57</v>
      </c>
      <c r="C50" s="11">
        <v>0</v>
      </c>
      <c r="D50" s="11">
        <v>2.504660978</v>
      </c>
      <c r="E50" s="11">
        <v>0</v>
      </c>
      <c r="F50" s="11">
        <v>0</v>
      </c>
      <c r="G50" s="11">
        <v>0</v>
      </c>
      <c r="H50" s="11">
        <v>33.223859806999997</v>
      </c>
      <c r="I50" s="11">
        <v>1.9343102089999999</v>
      </c>
      <c r="J50" s="11">
        <v>25.680114091</v>
      </c>
      <c r="K50" s="11">
        <v>0</v>
      </c>
      <c r="L50" s="11">
        <v>23.753737662999999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15.177919111</v>
      </c>
      <c r="S50" s="11">
        <v>4.3293450000000001E-3</v>
      </c>
      <c r="T50" s="11">
        <v>0</v>
      </c>
      <c r="U50" s="11">
        <v>0</v>
      </c>
      <c r="V50" s="11">
        <v>3.5870937060000001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44.695436201</v>
      </c>
      <c r="AC50" s="11">
        <v>2.2850706770000002</v>
      </c>
      <c r="AD50" s="11">
        <v>0</v>
      </c>
      <c r="AE50" s="11">
        <v>0</v>
      </c>
      <c r="AF50" s="11">
        <v>309.76299390200001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2.1725705130000001</v>
      </c>
      <c r="AM50" s="11">
        <v>0</v>
      </c>
      <c r="AN50" s="11">
        <v>0</v>
      </c>
      <c r="AO50" s="11">
        <v>0</v>
      </c>
      <c r="AP50" s="11">
        <v>10.80844254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313.55323771799999</v>
      </c>
      <c r="AW50" s="11">
        <v>41.250819249000003</v>
      </c>
      <c r="AX50" s="11">
        <v>0</v>
      </c>
      <c r="AY50" s="11">
        <v>0</v>
      </c>
      <c r="AZ50" s="11">
        <v>542.63285805500004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116.63619942699999</v>
      </c>
      <c r="BG50" s="11">
        <v>12.980173124</v>
      </c>
      <c r="BH50" s="11">
        <v>0</v>
      </c>
      <c r="BI50" s="11">
        <v>0</v>
      </c>
      <c r="BJ50" s="11">
        <v>56.798609102</v>
      </c>
      <c r="BK50" s="12">
        <f t="shared" si="9"/>
        <v>1559.4424354180001</v>
      </c>
    </row>
    <row r="51" spans="1:63" ht="13" x14ac:dyDescent="0.3">
      <c r="A51" s="10"/>
      <c r="B51" s="48" t="s">
        <v>58</v>
      </c>
      <c r="C51" s="11">
        <v>0</v>
      </c>
      <c r="D51" s="11">
        <v>2.3012429189999999</v>
      </c>
      <c r="E51" s="11">
        <v>0</v>
      </c>
      <c r="F51" s="11">
        <v>0</v>
      </c>
      <c r="G51" s="11">
        <v>0</v>
      </c>
      <c r="H51" s="11">
        <v>26.385492838000001</v>
      </c>
      <c r="I51" s="11">
        <v>4.4673695259999997</v>
      </c>
      <c r="J51" s="11">
        <v>0</v>
      </c>
      <c r="K51" s="11">
        <v>0</v>
      </c>
      <c r="L51" s="11">
        <v>26.087456445000001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7.091066305</v>
      </c>
      <c r="S51" s="11">
        <v>2.056151109</v>
      </c>
      <c r="T51" s="11">
        <v>0</v>
      </c>
      <c r="U51" s="11">
        <v>0</v>
      </c>
      <c r="V51" s="11">
        <v>12.43910142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1.460083384</v>
      </c>
      <c r="AC51" s="11">
        <v>0</v>
      </c>
      <c r="AD51" s="11">
        <v>0</v>
      </c>
      <c r="AE51" s="11">
        <v>0</v>
      </c>
      <c r="AF51" s="11">
        <v>21.159273514999999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0.27143923199999997</v>
      </c>
      <c r="AM51" s="11">
        <v>0.39542917700000002</v>
      </c>
      <c r="AN51" s="11">
        <v>0</v>
      </c>
      <c r="AO51" s="11">
        <v>0</v>
      </c>
      <c r="AP51" s="11">
        <v>0.33878953299999998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235.17376433800001</v>
      </c>
      <c r="AW51" s="11">
        <v>118.59765644399999</v>
      </c>
      <c r="AX51" s="11">
        <v>0</v>
      </c>
      <c r="AY51" s="11">
        <v>0</v>
      </c>
      <c r="AZ51" s="11">
        <v>829.078614152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73.900569825000005</v>
      </c>
      <c r="BG51" s="11">
        <v>6.6934121170000003</v>
      </c>
      <c r="BH51" s="11">
        <v>0</v>
      </c>
      <c r="BI51" s="11">
        <v>0</v>
      </c>
      <c r="BJ51" s="11">
        <v>111.546689712</v>
      </c>
      <c r="BK51" s="12">
        <f t="shared" si="9"/>
        <v>1479.4436019909999</v>
      </c>
    </row>
    <row r="52" spans="1:63" ht="13" x14ac:dyDescent="0.3">
      <c r="A52" s="10"/>
      <c r="B52" s="48" t="s">
        <v>59</v>
      </c>
      <c r="C52" s="11">
        <v>0</v>
      </c>
      <c r="D52" s="11">
        <v>3.150663615</v>
      </c>
      <c r="E52" s="11">
        <v>0</v>
      </c>
      <c r="F52" s="11">
        <v>0</v>
      </c>
      <c r="G52" s="11">
        <v>0</v>
      </c>
      <c r="H52" s="11">
        <v>72.659571577999998</v>
      </c>
      <c r="I52" s="11">
        <v>55.358835477</v>
      </c>
      <c r="J52" s="11">
        <v>0</v>
      </c>
      <c r="K52" s="11">
        <v>0</v>
      </c>
      <c r="L52" s="11">
        <v>34.947500664000003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26.055528214999999</v>
      </c>
      <c r="S52" s="11">
        <v>1.9708432650000001</v>
      </c>
      <c r="T52" s="11">
        <v>0</v>
      </c>
      <c r="U52" s="11">
        <v>0</v>
      </c>
      <c r="V52" s="11">
        <v>5.754813907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77.931755448000004</v>
      </c>
      <c r="AC52" s="11">
        <v>1.7629344810000001</v>
      </c>
      <c r="AD52" s="11">
        <v>0</v>
      </c>
      <c r="AE52" s="11">
        <v>0</v>
      </c>
      <c r="AF52" s="11">
        <v>190.49480218400001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5.3235651309999996</v>
      </c>
      <c r="AM52" s="11">
        <v>1.570540901</v>
      </c>
      <c r="AN52" s="11">
        <v>0</v>
      </c>
      <c r="AO52" s="11">
        <v>0</v>
      </c>
      <c r="AP52" s="11">
        <v>6.7088137799999998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589.48690267899997</v>
      </c>
      <c r="AW52" s="11">
        <v>89.435009992999994</v>
      </c>
      <c r="AX52" s="11">
        <v>0</v>
      </c>
      <c r="AY52" s="11">
        <v>0</v>
      </c>
      <c r="AZ52" s="11">
        <v>397.705529463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170.83875707199999</v>
      </c>
      <c r="BG52" s="11">
        <v>10.027450756</v>
      </c>
      <c r="BH52" s="11">
        <v>0</v>
      </c>
      <c r="BI52" s="11">
        <v>0</v>
      </c>
      <c r="BJ52" s="11">
        <v>36.399432376</v>
      </c>
      <c r="BK52" s="12">
        <f t="shared" si="9"/>
        <v>1777.5832509849999</v>
      </c>
    </row>
    <row r="53" spans="1:63" ht="13" x14ac:dyDescent="0.3">
      <c r="A53" s="10"/>
      <c r="B53" s="48" t="s">
        <v>60</v>
      </c>
      <c r="C53" s="11">
        <v>0</v>
      </c>
      <c r="D53" s="11">
        <v>4.8932239600000003</v>
      </c>
      <c r="E53" s="11">
        <v>0</v>
      </c>
      <c r="F53" s="11">
        <v>0</v>
      </c>
      <c r="G53" s="11">
        <v>0</v>
      </c>
      <c r="H53" s="11">
        <v>77.659245356</v>
      </c>
      <c r="I53" s="11">
        <v>90.785421128999999</v>
      </c>
      <c r="J53" s="11">
        <v>0</v>
      </c>
      <c r="K53" s="11">
        <v>0</v>
      </c>
      <c r="L53" s="11">
        <v>337.20960994699999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27.486696241000001</v>
      </c>
      <c r="S53" s="11">
        <v>4.8214147970000001</v>
      </c>
      <c r="T53" s="11">
        <v>0</v>
      </c>
      <c r="U53" s="11">
        <v>0</v>
      </c>
      <c r="V53" s="11">
        <v>18.200707221999998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43.406671330999998</v>
      </c>
      <c r="AC53" s="11">
        <v>8.0416520039999995</v>
      </c>
      <c r="AD53" s="11">
        <v>0</v>
      </c>
      <c r="AE53" s="11">
        <v>0</v>
      </c>
      <c r="AF53" s="11">
        <v>298.29125034399999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2.7192730599999999</v>
      </c>
      <c r="AM53" s="11">
        <v>0.45834933500000002</v>
      </c>
      <c r="AN53" s="11">
        <v>0</v>
      </c>
      <c r="AO53" s="11">
        <v>0</v>
      </c>
      <c r="AP53" s="11">
        <v>7.7158509720000001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1014.159751949</v>
      </c>
      <c r="AW53" s="11">
        <v>158.782637677</v>
      </c>
      <c r="AX53" s="11">
        <v>0</v>
      </c>
      <c r="AY53" s="11">
        <v>0</v>
      </c>
      <c r="AZ53" s="11">
        <v>1159.4991465789999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343.11255762000002</v>
      </c>
      <c r="BG53" s="11">
        <v>14.66544796</v>
      </c>
      <c r="BH53" s="11">
        <v>0</v>
      </c>
      <c r="BI53" s="11">
        <v>0</v>
      </c>
      <c r="BJ53" s="11">
        <v>163.553939482</v>
      </c>
      <c r="BK53" s="12">
        <f t="shared" si="9"/>
        <v>3775.4628469649997</v>
      </c>
    </row>
    <row r="54" spans="1:63" ht="13" x14ac:dyDescent="0.3">
      <c r="A54" s="10"/>
      <c r="B54" s="48" t="s">
        <v>61</v>
      </c>
      <c r="C54" s="11">
        <v>0</v>
      </c>
      <c r="D54" s="11">
        <v>2.1311965000000002</v>
      </c>
      <c r="E54" s="11">
        <v>0</v>
      </c>
      <c r="F54" s="11">
        <v>0</v>
      </c>
      <c r="G54" s="11">
        <v>0</v>
      </c>
      <c r="H54" s="11">
        <v>27.556134359000001</v>
      </c>
      <c r="I54" s="11">
        <v>2.3178395690000002</v>
      </c>
      <c r="J54" s="11">
        <v>0</v>
      </c>
      <c r="K54" s="11">
        <v>0</v>
      </c>
      <c r="L54" s="11">
        <v>17.857202706999999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9.7607427429999998</v>
      </c>
      <c r="S54" s="11">
        <v>0</v>
      </c>
      <c r="T54" s="11">
        <v>0</v>
      </c>
      <c r="U54" s="11">
        <v>0</v>
      </c>
      <c r="V54" s="11">
        <v>2.953052418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1.0627586309999999</v>
      </c>
      <c r="AC54" s="11">
        <v>0</v>
      </c>
      <c r="AD54" s="11">
        <v>0</v>
      </c>
      <c r="AE54" s="11">
        <v>0</v>
      </c>
      <c r="AF54" s="11">
        <v>1.5629944140000001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2.156866E-2</v>
      </c>
      <c r="AM54" s="11">
        <v>0</v>
      </c>
      <c r="AN54" s="11">
        <v>0</v>
      </c>
      <c r="AO54" s="11">
        <v>0</v>
      </c>
      <c r="AP54" s="11">
        <v>0.10082313499999999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354.139620562</v>
      </c>
      <c r="AW54" s="11">
        <v>27.756669976000001</v>
      </c>
      <c r="AX54" s="11">
        <v>0</v>
      </c>
      <c r="AY54" s="11">
        <v>0</v>
      </c>
      <c r="AZ54" s="11">
        <v>344.07439561299998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140.41863572700001</v>
      </c>
      <c r="BG54" s="11">
        <v>1.6615681229999999</v>
      </c>
      <c r="BH54" s="11">
        <v>0</v>
      </c>
      <c r="BI54" s="11">
        <v>0</v>
      </c>
      <c r="BJ54" s="11">
        <v>40.109073842999997</v>
      </c>
      <c r="BK54" s="12">
        <f t="shared" si="9"/>
        <v>973.48427698000012</v>
      </c>
    </row>
    <row r="55" spans="1:63" ht="13" x14ac:dyDescent="0.3">
      <c r="A55" s="10"/>
      <c r="B55" s="52" t="s">
        <v>62</v>
      </c>
      <c r="C55" s="11">
        <v>0</v>
      </c>
      <c r="D55" s="11">
        <v>2.6458982039999999</v>
      </c>
      <c r="E55" s="11">
        <v>0</v>
      </c>
      <c r="F55" s="11">
        <v>0</v>
      </c>
      <c r="G55" s="11">
        <v>0</v>
      </c>
      <c r="H55" s="11">
        <v>10.747339724</v>
      </c>
      <c r="I55" s="11">
        <v>4.5326616260000003</v>
      </c>
      <c r="J55" s="11">
        <v>10.97199473</v>
      </c>
      <c r="K55" s="11">
        <v>0</v>
      </c>
      <c r="L55" s="11">
        <v>16.260671927000001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6.9510304630000004</v>
      </c>
      <c r="S55" s="11">
        <v>6.8252090189999999</v>
      </c>
      <c r="T55" s="11">
        <v>0</v>
      </c>
      <c r="U55" s="11">
        <v>0</v>
      </c>
      <c r="V55" s="11">
        <v>3.3161326949999999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12.411569368</v>
      </c>
      <c r="AC55" s="11">
        <v>9.3547490639999999</v>
      </c>
      <c r="AD55" s="11">
        <v>0</v>
      </c>
      <c r="AE55" s="11">
        <v>0</v>
      </c>
      <c r="AF55" s="11">
        <v>626.41221422800004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1.0394894779999999</v>
      </c>
      <c r="AM55" s="11">
        <v>7.741064969</v>
      </c>
      <c r="AN55" s="11">
        <v>0</v>
      </c>
      <c r="AO55" s="11">
        <v>0</v>
      </c>
      <c r="AP55" s="11">
        <v>25.461725977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138.42068808600001</v>
      </c>
      <c r="AW55" s="11">
        <v>81.228378569</v>
      </c>
      <c r="AX55" s="11">
        <v>4.1229460000000002E-2</v>
      </c>
      <c r="AY55" s="11">
        <v>0</v>
      </c>
      <c r="AZ55" s="11">
        <v>744.65859129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82.921014826000004</v>
      </c>
      <c r="BG55" s="11">
        <v>13.849986586</v>
      </c>
      <c r="BH55" s="11">
        <v>0.1838658</v>
      </c>
      <c r="BI55" s="11">
        <v>0</v>
      </c>
      <c r="BJ55" s="11">
        <v>194.559951668</v>
      </c>
      <c r="BK55" s="12">
        <f t="shared" si="9"/>
        <v>2000.5354577569999</v>
      </c>
    </row>
    <row r="56" spans="1:63" ht="13" x14ac:dyDescent="0.3">
      <c r="A56" s="10"/>
      <c r="B56" s="53" t="s">
        <v>63</v>
      </c>
      <c r="C56" s="11">
        <v>0</v>
      </c>
      <c r="D56" s="11">
        <v>6.9182418630000004</v>
      </c>
      <c r="E56" s="11">
        <v>0</v>
      </c>
      <c r="F56" s="11">
        <v>0</v>
      </c>
      <c r="G56" s="11">
        <v>0</v>
      </c>
      <c r="H56" s="11">
        <v>188.346349777</v>
      </c>
      <c r="I56" s="11">
        <v>18.010158899</v>
      </c>
      <c r="J56" s="11">
        <v>0</v>
      </c>
      <c r="K56" s="11">
        <v>0</v>
      </c>
      <c r="L56" s="11">
        <v>94.496330634000003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46.666570642000003</v>
      </c>
      <c r="S56" s="11">
        <v>0</v>
      </c>
      <c r="T56" s="11">
        <v>0</v>
      </c>
      <c r="U56" s="11">
        <v>0</v>
      </c>
      <c r="V56" s="11">
        <v>13.713966654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107.814355603</v>
      </c>
      <c r="AC56" s="11">
        <v>2.1330769269999998</v>
      </c>
      <c r="AD56" s="11">
        <v>0</v>
      </c>
      <c r="AE56" s="11">
        <v>0</v>
      </c>
      <c r="AF56" s="11">
        <v>196.983974958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9.0817910529999999</v>
      </c>
      <c r="AM56" s="11">
        <v>1.2879116909999999</v>
      </c>
      <c r="AN56" s="11">
        <v>0</v>
      </c>
      <c r="AO56" s="11">
        <v>0</v>
      </c>
      <c r="AP56" s="11">
        <v>10.746085999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2004.229329773</v>
      </c>
      <c r="AW56" s="11">
        <v>119.279656282</v>
      </c>
      <c r="AX56" s="11">
        <v>0</v>
      </c>
      <c r="AY56" s="11">
        <v>0</v>
      </c>
      <c r="AZ56" s="11">
        <v>1172.46811581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413.50853504999998</v>
      </c>
      <c r="BG56" s="11">
        <v>35.143037554999999</v>
      </c>
      <c r="BH56" s="11">
        <v>0.17983640300000001</v>
      </c>
      <c r="BI56" s="11">
        <v>0</v>
      </c>
      <c r="BJ56" s="11">
        <v>120.35791738</v>
      </c>
      <c r="BK56" s="12">
        <f t="shared" si="9"/>
        <v>4561.3652429530002</v>
      </c>
    </row>
    <row r="57" spans="1:63" ht="13" x14ac:dyDescent="0.3">
      <c r="A57" s="10"/>
      <c r="B57" s="48" t="s">
        <v>64</v>
      </c>
      <c r="C57" s="11">
        <v>0</v>
      </c>
      <c r="D57" s="11">
        <v>19.385844932000001</v>
      </c>
      <c r="E57" s="11">
        <v>0</v>
      </c>
      <c r="F57" s="11">
        <v>0</v>
      </c>
      <c r="G57" s="11">
        <v>0</v>
      </c>
      <c r="H57" s="11">
        <v>1778.028972183</v>
      </c>
      <c r="I57" s="11">
        <v>75.411333300999999</v>
      </c>
      <c r="J57" s="11">
        <v>0</v>
      </c>
      <c r="K57" s="11">
        <v>0</v>
      </c>
      <c r="L57" s="11">
        <v>677.35770740299995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1004.4762415709999</v>
      </c>
      <c r="S57" s="11">
        <v>6.9968114620000001</v>
      </c>
      <c r="T57" s="11">
        <v>0</v>
      </c>
      <c r="U57" s="11">
        <v>0</v>
      </c>
      <c r="V57" s="11">
        <v>140.82519795100001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39.613084383</v>
      </c>
      <c r="AC57" s="11">
        <v>3.7075496220000002</v>
      </c>
      <c r="AD57" s="11">
        <v>0</v>
      </c>
      <c r="AE57" s="11">
        <v>0</v>
      </c>
      <c r="AF57" s="11">
        <v>106.792066877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7.4799190339999999</v>
      </c>
      <c r="AM57" s="11">
        <v>0.42322480600000001</v>
      </c>
      <c r="AN57" s="11">
        <v>0</v>
      </c>
      <c r="AO57" s="11">
        <v>0</v>
      </c>
      <c r="AP57" s="11">
        <v>8.0099047579999993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5352.9076118559997</v>
      </c>
      <c r="AW57" s="11">
        <v>178.66407690700001</v>
      </c>
      <c r="AX57" s="11">
        <v>0</v>
      </c>
      <c r="AY57" s="11">
        <v>0</v>
      </c>
      <c r="AZ57" s="11">
        <v>2304.8902158290002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2331.7306130940001</v>
      </c>
      <c r="BG57" s="11">
        <v>30.527314240999999</v>
      </c>
      <c r="BH57" s="11">
        <v>0</v>
      </c>
      <c r="BI57" s="11">
        <v>0</v>
      </c>
      <c r="BJ57" s="11">
        <v>435.47115358899998</v>
      </c>
      <c r="BK57" s="12">
        <f t="shared" si="9"/>
        <v>14502.698843799</v>
      </c>
    </row>
    <row r="58" spans="1:63" ht="13" x14ac:dyDescent="0.3">
      <c r="A58" s="10"/>
      <c r="B58" s="48" t="s">
        <v>65</v>
      </c>
      <c r="C58" s="11">
        <v>0</v>
      </c>
      <c r="D58" s="11">
        <v>15.392473637</v>
      </c>
      <c r="E58" s="11">
        <v>0</v>
      </c>
      <c r="F58" s="11">
        <v>0</v>
      </c>
      <c r="G58" s="11">
        <v>0</v>
      </c>
      <c r="H58" s="11">
        <v>1022.847036358</v>
      </c>
      <c r="I58" s="11">
        <v>74.081604999999996</v>
      </c>
      <c r="J58" s="11">
        <v>0</v>
      </c>
      <c r="K58" s="11">
        <v>0</v>
      </c>
      <c r="L58" s="11">
        <v>463.71793340599999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456.62758758199999</v>
      </c>
      <c r="S58" s="11">
        <v>1.5290588949999999</v>
      </c>
      <c r="T58" s="11">
        <v>0</v>
      </c>
      <c r="U58" s="11">
        <v>0</v>
      </c>
      <c r="V58" s="11">
        <v>77.188542321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19.597374468999998</v>
      </c>
      <c r="AC58" s="11">
        <v>3.109642392</v>
      </c>
      <c r="AD58" s="11">
        <v>0</v>
      </c>
      <c r="AE58" s="11">
        <v>0</v>
      </c>
      <c r="AF58" s="11">
        <v>433.04303746300002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1.283481409</v>
      </c>
      <c r="AM58" s="11">
        <v>0.759137689</v>
      </c>
      <c r="AN58" s="11">
        <v>0</v>
      </c>
      <c r="AO58" s="11">
        <v>0</v>
      </c>
      <c r="AP58" s="11">
        <v>17.091003734000001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3715.8834876189999</v>
      </c>
      <c r="AW58" s="11">
        <v>177.12164079499999</v>
      </c>
      <c r="AX58" s="11">
        <v>9.4679210000000007E-3</v>
      </c>
      <c r="AY58" s="11">
        <v>1.6081479999999999E-2</v>
      </c>
      <c r="AZ58" s="11">
        <v>2146.9120455279999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1357.563823078</v>
      </c>
      <c r="BG58" s="11">
        <v>29.035105306999998</v>
      </c>
      <c r="BH58" s="11">
        <v>0</v>
      </c>
      <c r="BI58" s="11">
        <v>0</v>
      </c>
      <c r="BJ58" s="11">
        <v>296.35766902300003</v>
      </c>
      <c r="BK58" s="12">
        <f t="shared" si="9"/>
        <v>10309.167235106001</v>
      </c>
    </row>
    <row r="59" spans="1:63" ht="13" x14ac:dyDescent="0.3">
      <c r="A59" s="10"/>
      <c r="B59" s="48" t="s">
        <v>66</v>
      </c>
      <c r="C59" s="11">
        <v>0</v>
      </c>
      <c r="D59" s="11">
        <v>5.4427984550000001</v>
      </c>
      <c r="E59" s="11">
        <v>0</v>
      </c>
      <c r="F59" s="11">
        <v>0</v>
      </c>
      <c r="G59" s="11">
        <v>0</v>
      </c>
      <c r="H59" s="11">
        <v>50.156749308000002</v>
      </c>
      <c r="I59" s="11">
        <v>58.082451474000003</v>
      </c>
      <c r="J59" s="11">
        <v>0</v>
      </c>
      <c r="K59" s="11">
        <v>0</v>
      </c>
      <c r="L59" s="11">
        <v>72.831166005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32.666586893000002</v>
      </c>
      <c r="S59" s="11">
        <v>13.312943282000001</v>
      </c>
      <c r="T59" s="11">
        <v>0</v>
      </c>
      <c r="U59" s="11">
        <v>0</v>
      </c>
      <c r="V59" s="11">
        <v>19.316830118999999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41.646197586</v>
      </c>
      <c r="AC59" s="11">
        <v>5.932733603</v>
      </c>
      <c r="AD59" s="11">
        <v>0</v>
      </c>
      <c r="AE59" s="11">
        <v>0</v>
      </c>
      <c r="AF59" s="11">
        <v>862.44907173900003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2.8300518729999999</v>
      </c>
      <c r="AM59" s="11">
        <v>2.2563533840000001</v>
      </c>
      <c r="AN59" s="11">
        <v>0</v>
      </c>
      <c r="AO59" s="11">
        <v>0</v>
      </c>
      <c r="AP59" s="11">
        <v>33.203603530000002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704.18719406699995</v>
      </c>
      <c r="AW59" s="11">
        <v>205.48975685100001</v>
      </c>
      <c r="AX59" s="11">
        <v>0</v>
      </c>
      <c r="AY59" s="11">
        <v>0</v>
      </c>
      <c r="AZ59" s="11">
        <v>1464.7035559000001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382.87463274200002</v>
      </c>
      <c r="BG59" s="11">
        <v>34.175606663000003</v>
      </c>
      <c r="BH59" s="11">
        <v>0</v>
      </c>
      <c r="BI59" s="11">
        <v>0</v>
      </c>
      <c r="BJ59" s="11">
        <v>338.68642267600001</v>
      </c>
      <c r="BK59" s="12">
        <f t="shared" si="9"/>
        <v>4330.2447061500006</v>
      </c>
    </row>
    <row r="60" spans="1:63" ht="13" x14ac:dyDescent="0.3">
      <c r="A60" s="10"/>
      <c r="B60" s="48" t="s">
        <v>67</v>
      </c>
      <c r="C60" s="11">
        <v>0</v>
      </c>
      <c r="D60" s="11">
        <v>8.1064143869999992</v>
      </c>
      <c r="E60" s="11">
        <v>0</v>
      </c>
      <c r="F60" s="11">
        <v>0</v>
      </c>
      <c r="G60" s="11">
        <v>0</v>
      </c>
      <c r="H60" s="11">
        <v>121.72999621</v>
      </c>
      <c r="I60" s="11">
        <v>22.909378997000001</v>
      </c>
      <c r="J60" s="11">
        <v>0</v>
      </c>
      <c r="K60" s="11">
        <v>0</v>
      </c>
      <c r="L60" s="11">
        <v>152.434183391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32.931480479000001</v>
      </c>
      <c r="S60" s="11">
        <v>1.3072415230000001</v>
      </c>
      <c r="T60" s="11">
        <v>0</v>
      </c>
      <c r="U60" s="11">
        <v>0</v>
      </c>
      <c r="V60" s="11">
        <v>17.607051996999999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13.973946508999999</v>
      </c>
      <c r="AC60" s="11">
        <v>0.57794799399999996</v>
      </c>
      <c r="AD60" s="11">
        <v>0</v>
      </c>
      <c r="AE60" s="11">
        <v>0</v>
      </c>
      <c r="AF60" s="11">
        <v>263.544792621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0.95050269499999995</v>
      </c>
      <c r="AM60" s="11">
        <v>1.1047198250000001</v>
      </c>
      <c r="AN60" s="11">
        <v>0</v>
      </c>
      <c r="AO60" s="11">
        <v>0</v>
      </c>
      <c r="AP60" s="11">
        <v>14.445774788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1143.2238974970001</v>
      </c>
      <c r="AW60" s="11">
        <v>159.018393398</v>
      </c>
      <c r="AX60" s="11">
        <v>1.377990863</v>
      </c>
      <c r="AY60" s="11">
        <v>0</v>
      </c>
      <c r="AZ60" s="11">
        <v>2410.1412355829998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306.253242091</v>
      </c>
      <c r="BG60" s="11">
        <v>19.210082250999999</v>
      </c>
      <c r="BH60" s="11">
        <v>0</v>
      </c>
      <c r="BI60" s="11">
        <v>0</v>
      </c>
      <c r="BJ60" s="11">
        <v>304.41181321900001</v>
      </c>
      <c r="BK60" s="12">
        <f t="shared" si="9"/>
        <v>4995.2600863179996</v>
      </c>
    </row>
    <row r="61" spans="1:63" ht="13" x14ac:dyDescent="0.3">
      <c r="A61" s="10"/>
      <c r="B61" s="48" t="s">
        <v>68</v>
      </c>
      <c r="C61" s="11">
        <v>0</v>
      </c>
      <c r="D61" s="11">
        <v>0.96052607800000001</v>
      </c>
      <c r="E61" s="11">
        <v>0</v>
      </c>
      <c r="F61" s="11">
        <v>0</v>
      </c>
      <c r="G61" s="11">
        <v>0</v>
      </c>
      <c r="H61" s="11">
        <v>23.939108482000002</v>
      </c>
      <c r="I61" s="11">
        <v>23.423672046</v>
      </c>
      <c r="J61" s="11">
        <v>0</v>
      </c>
      <c r="K61" s="11">
        <v>0</v>
      </c>
      <c r="L61" s="11">
        <v>117.57594173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11.745867199999999</v>
      </c>
      <c r="S61" s="11">
        <v>22.628506878</v>
      </c>
      <c r="T61" s="11">
        <v>0</v>
      </c>
      <c r="U61" s="11">
        <v>0</v>
      </c>
      <c r="V61" s="11">
        <v>24.682341718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1.363036806</v>
      </c>
      <c r="AC61" s="11">
        <v>6.0093137189999997</v>
      </c>
      <c r="AD61" s="11">
        <v>0</v>
      </c>
      <c r="AE61" s="11">
        <v>0</v>
      </c>
      <c r="AF61" s="11">
        <v>32.865864297000002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0.105808582</v>
      </c>
      <c r="AM61" s="11">
        <v>0</v>
      </c>
      <c r="AN61" s="11">
        <v>0</v>
      </c>
      <c r="AO61" s="11">
        <v>0</v>
      </c>
      <c r="AP61" s="11">
        <v>0.38558838899999998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38.264732702000003</v>
      </c>
      <c r="AW61" s="11">
        <v>60.486822560999997</v>
      </c>
      <c r="AX61" s="11">
        <v>0</v>
      </c>
      <c r="AY61" s="11">
        <v>0</v>
      </c>
      <c r="AZ61" s="11">
        <v>214.911695253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12.781283845999999</v>
      </c>
      <c r="BG61" s="11">
        <v>12.281791800000001</v>
      </c>
      <c r="BH61" s="11">
        <v>0</v>
      </c>
      <c r="BI61" s="11">
        <v>0</v>
      </c>
      <c r="BJ61" s="11">
        <v>34.295864211999998</v>
      </c>
      <c r="BK61" s="12">
        <f t="shared" si="9"/>
        <v>638.7077662989999</v>
      </c>
    </row>
    <row r="62" spans="1:63" ht="13" x14ac:dyDescent="0.3">
      <c r="A62" s="10"/>
      <c r="B62" s="48" t="s">
        <v>69</v>
      </c>
      <c r="C62" s="25">
        <v>0</v>
      </c>
      <c r="D62" s="25">
        <v>1.366103667</v>
      </c>
      <c r="E62" s="25">
        <v>0</v>
      </c>
      <c r="F62" s="25">
        <v>0</v>
      </c>
      <c r="G62" s="25">
        <v>0</v>
      </c>
      <c r="H62" s="25">
        <v>30.712718438</v>
      </c>
      <c r="I62" s="25">
        <v>31.523652511000002</v>
      </c>
      <c r="J62" s="25">
        <v>0</v>
      </c>
      <c r="K62" s="25">
        <v>0</v>
      </c>
      <c r="L62" s="25">
        <v>30.282524595000002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16.584913844999999</v>
      </c>
      <c r="S62" s="25">
        <v>5.7526966999999998E-2</v>
      </c>
      <c r="T62" s="25">
        <v>0</v>
      </c>
      <c r="U62" s="25">
        <v>0</v>
      </c>
      <c r="V62" s="25">
        <v>5.0958300569999997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12.746287743</v>
      </c>
      <c r="AC62" s="25">
        <v>1.96377073</v>
      </c>
      <c r="AD62" s="25">
        <v>0</v>
      </c>
      <c r="AE62" s="25">
        <v>0</v>
      </c>
      <c r="AF62" s="25">
        <v>101.09080462999999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0.57176482900000003</v>
      </c>
      <c r="AM62" s="25">
        <v>0.401240292</v>
      </c>
      <c r="AN62" s="25">
        <v>0</v>
      </c>
      <c r="AO62" s="25">
        <v>0</v>
      </c>
      <c r="AP62" s="25">
        <v>1.668552847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26.043296644000002</v>
      </c>
      <c r="AW62" s="25">
        <v>3.0754381799999999</v>
      </c>
      <c r="AX62" s="25">
        <v>0</v>
      </c>
      <c r="AY62" s="25">
        <v>0</v>
      </c>
      <c r="AZ62" s="25">
        <v>39.700652920000003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8.2071274590000005</v>
      </c>
      <c r="BG62" s="25">
        <v>0.12617741199999999</v>
      </c>
      <c r="BH62" s="25">
        <v>0</v>
      </c>
      <c r="BI62" s="25">
        <v>0</v>
      </c>
      <c r="BJ62" s="25">
        <v>3.9270354869999999</v>
      </c>
      <c r="BK62" s="12">
        <f t="shared" si="9"/>
        <v>315.14541925299994</v>
      </c>
    </row>
    <row r="63" spans="1:63" ht="13" x14ac:dyDescent="0.3">
      <c r="A63" s="10"/>
      <c r="B63" s="54" t="s">
        <v>70</v>
      </c>
      <c r="C63" s="26">
        <v>0</v>
      </c>
      <c r="D63" s="26">
        <v>1.936009471</v>
      </c>
      <c r="E63" s="26">
        <v>0</v>
      </c>
      <c r="F63" s="26">
        <v>0</v>
      </c>
      <c r="G63" s="26">
        <v>0</v>
      </c>
      <c r="H63" s="26">
        <v>12.611978943</v>
      </c>
      <c r="I63" s="26">
        <v>6.3842317560000001</v>
      </c>
      <c r="J63" s="26">
        <v>0</v>
      </c>
      <c r="K63" s="26">
        <v>0</v>
      </c>
      <c r="L63" s="26">
        <v>37.844401605000002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7.9042560079999999</v>
      </c>
      <c r="S63" s="26">
        <v>1.104498473</v>
      </c>
      <c r="T63" s="26">
        <v>0</v>
      </c>
      <c r="U63" s="26">
        <v>0</v>
      </c>
      <c r="V63" s="26">
        <v>3.9481079889999999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16.695402423000001</v>
      </c>
      <c r="AC63" s="26">
        <v>4.2196264670000003</v>
      </c>
      <c r="AD63" s="26">
        <v>0</v>
      </c>
      <c r="AE63" s="26">
        <v>0</v>
      </c>
      <c r="AF63" s="26">
        <v>589.95048542200004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1.711686357</v>
      </c>
      <c r="AM63" s="26">
        <v>2.2987808919999999</v>
      </c>
      <c r="AN63" s="26">
        <v>0</v>
      </c>
      <c r="AO63" s="26">
        <v>0</v>
      </c>
      <c r="AP63" s="26">
        <v>24.604481175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136.598904963</v>
      </c>
      <c r="AW63" s="26">
        <v>77.539527777999993</v>
      </c>
      <c r="AX63" s="26">
        <v>0</v>
      </c>
      <c r="AY63" s="26">
        <v>0</v>
      </c>
      <c r="AZ63" s="26">
        <v>384.54902915500003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71.683864077999999</v>
      </c>
      <c r="BG63" s="26">
        <v>7.9863901970000004</v>
      </c>
      <c r="BH63" s="26">
        <v>0</v>
      </c>
      <c r="BI63" s="26">
        <v>0</v>
      </c>
      <c r="BJ63" s="26">
        <v>81.508706912999997</v>
      </c>
      <c r="BK63" s="12">
        <f t="shared" si="9"/>
        <v>1471.0803700649999</v>
      </c>
    </row>
    <row r="64" spans="1:63" ht="13" x14ac:dyDescent="0.3">
      <c r="A64" s="10"/>
      <c r="B64" s="22" t="s">
        <v>134</v>
      </c>
      <c r="C64" s="26">
        <v>0</v>
      </c>
      <c r="D64" s="26">
        <v>2.1704408050000001</v>
      </c>
      <c r="E64" s="26">
        <v>0</v>
      </c>
      <c r="F64" s="26">
        <v>0</v>
      </c>
      <c r="G64" s="26">
        <v>0</v>
      </c>
      <c r="H64" s="26">
        <v>22.664490275999999</v>
      </c>
      <c r="I64" s="26">
        <v>0.21649849600000001</v>
      </c>
      <c r="J64" s="26">
        <v>35.343169017000001</v>
      </c>
      <c r="K64" s="26">
        <v>0</v>
      </c>
      <c r="L64" s="26">
        <v>13.886107253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16.128717689999998</v>
      </c>
      <c r="S64" s="26">
        <v>3.9635878180000002</v>
      </c>
      <c r="T64" s="26">
        <v>0</v>
      </c>
      <c r="U64" s="26">
        <v>0</v>
      </c>
      <c r="V64" s="26">
        <v>3.6694820859999999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20.490695064000001</v>
      </c>
      <c r="AC64" s="26">
        <v>7.6534372619999997</v>
      </c>
      <c r="AD64" s="26">
        <v>0</v>
      </c>
      <c r="AE64" s="26">
        <v>0</v>
      </c>
      <c r="AF64" s="26">
        <v>523.40794480800002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1.5220104720000001</v>
      </c>
      <c r="AM64" s="26">
        <v>3.9335401409999999</v>
      </c>
      <c r="AN64" s="26">
        <v>0</v>
      </c>
      <c r="AO64" s="26">
        <v>0</v>
      </c>
      <c r="AP64" s="26">
        <v>24.647513705000001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176.51418421700001</v>
      </c>
      <c r="AW64" s="26">
        <v>60.289327</v>
      </c>
      <c r="AX64" s="26">
        <v>0</v>
      </c>
      <c r="AY64" s="26">
        <v>0</v>
      </c>
      <c r="AZ64" s="26">
        <v>440.55511825399998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114.886826462</v>
      </c>
      <c r="BG64" s="26">
        <v>12.776658029</v>
      </c>
      <c r="BH64" s="26">
        <v>4.3779206000000001E-2</v>
      </c>
      <c r="BI64" s="26">
        <v>0</v>
      </c>
      <c r="BJ64" s="26">
        <v>120.029713143</v>
      </c>
      <c r="BK64" s="12">
        <f>SUM(C64:BJ64)</f>
        <v>1604.793241204</v>
      </c>
    </row>
    <row r="65" spans="1:63" ht="13" x14ac:dyDescent="0.3">
      <c r="A65" s="10"/>
      <c r="B65" s="48" t="s">
        <v>136</v>
      </c>
      <c r="C65" s="69">
        <v>0</v>
      </c>
      <c r="D65" s="69">
        <v>0.715604397</v>
      </c>
      <c r="E65" s="69">
        <v>0</v>
      </c>
      <c r="F65" s="69">
        <v>0</v>
      </c>
      <c r="G65" s="69">
        <v>0</v>
      </c>
      <c r="H65" s="69">
        <v>1.74738006</v>
      </c>
      <c r="I65" s="69">
        <v>0.71042173799999997</v>
      </c>
      <c r="J65" s="69">
        <v>4.9749495870000002</v>
      </c>
      <c r="K65" s="69">
        <v>0</v>
      </c>
      <c r="L65" s="69">
        <v>1.9194281120000001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1.1938913520000001</v>
      </c>
      <c r="S65" s="69">
        <v>2.1635568470000002</v>
      </c>
      <c r="T65" s="69">
        <v>0</v>
      </c>
      <c r="U65" s="69">
        <v>0</v>
      </c>
      <c r="V65" s="69">
        <v>0.60267104500000002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8.9111700920000008</v>
      </c>
      <c r="AC65" s="69">
        <v>2.0858820580000001</v>
      </c>
      <c r="AD65" s="69">
        <v>0</v>
      </c>
      <c r="AE65" s="69">
        <v>0</v>
      </c>
      <c r="AF65" s="69">
        <v>238.602921522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0.512869401</v>
      </c>
      <c r="AM65" s="69">
        <v>1.1725333060000001</v>
      </c>
      <c r="AN65" s="69">
        <v>0</v>
      </c>
      <c r="AO65" s="69">
        <v>0</v>
      </c>
      <c r="AP65" s="69">
        <v>9.1979007670000001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39.687570526999998</v>
      </c>
      <c r="AW65" s="69">
        <v>34.181940636999997</v>
      </c>
      <c r="AX65" s="69">
        <v>0</v>
      </c>
      <c r="AY65" s="69">
        <v>0</v>
      </c>
      <c r="AZ65" s="69">
        <v>151.32586136099999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23.671870802000001</v>
      </c>
      <c r="BG65" s="69">
        <v>0.87954232099999996</v>
      </c>
      <c r="BH65" s="69">
        <v>0</v>
      </c>
      <c r="BI65" s="69">
        <v>0</v>
      </c>
      <c r="BJ65" s="69">
        <v>35.908635439000001</v>
      </c>
      <c r="BK65" s="12">
        <f>SUM(C65:BJ65)</f>
        <v>560.16660137100007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104.63597969700001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4360.4117535670002</v>
      </c>
      <c r="I66" s="15">
        <f t="shared" si="10"/>
        <v>2475.4642019760008</v>
      </c>
      <c r="J66" s="15">
        <f t="shared" si="10"/>
        <v>76.97022742499999</v>
      </c>
      <c r="K66" s="15">
        <f t="shared" si="10"/>
        <v>0</v>
      </c>
      <c r="L66" s="15">
        <f t="shared" si="10"/>
        <v>3280.2384773199997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2058.7301118799996</v>
      </c>
      <c r="S66" s="15">
        <f t="shared" si="10"/>
        <v>93.234816521999988</v>
      </c>
      <c r="T66" s="15">
        <f t="shared" si="10"/>
        <v>0</v>
      </c>
      <c r="U66" s="15">
        <f t="shared" si="10"/>
        <v>0</v>
      </c>
      <c r="V66" s="15">
        <f t="shared" si="10"/>
        <v>443.28840896599996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497.68954998100003</v>
      </c>
      <c r="AC66" s="15">
        <f t="shared" si="10"/>
        <v>113.9309404</v>
      </c>
      <c r="AD66" s="15">
        <f t="shared" si="10"/>
        <v>0</v>
      </c>
      <c r="AE66" s="15">
        <f t="shared" si="10"/>
        <v>0</v>
      </c>
      <c r="AF66" s="15">
        <f t="shared" si="10"/>
        <v>5318.1830725919999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39.335947732000001</v>
      </c>
      <c r="AM66" s="15">
        <f t="shared" si="10"/>
        <v>25.178081943999999</v>
      </c>
      <c r="AN66" s="15">
        <f t="shared" si="10"/>
        <v>0</v>
      </c>
      <c r="AO66" s="15">
        <f t="shared" si="10"/>
        <v>0</v>
      </c>
      <c r="AP66" s="15">
        <f t="shared" si="10"/>
        <v>199.90030833199995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21177.430327939997</v>
      </c>
      <c r="AW66" s="15">
        <f t="shared" si="10"/>
        <v>2080.33112467</v>
      </c>
      <c r="AX66" s="15">
        <f t="shared" si="10"/>
        <v>1.4286882439999999</v>
      </c>
      <c r="AY66" s="15">
        <f t="shared" si="10"/>
        <v>3.3108822999999996E-2</v>
      </c>
      <c r="AZ66" s="15">
        <f t="shared" si="10"/>
        <v>18972.562292707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7723.0856362190007</v>
      </c>
      <c r="BG66" s="15">
        <f t="shared" si="10"/>
        <v>313.64267488499996</v>
      </c>
      <c r="BH66" s="15">
        <f t="shared" si="10"/>
        <v>0.40748140900000002</v>
      </c>
      <c r="BI66" s="15">
        <f t="shared" si="10"/>
        <v>0</v>
      </c>
      <c r="BJ66" s="15">
        <f>SUM(BJ46:BJ65)</f>
        <v>2861.2709068030008</v>
      </c>
      <c r="BK66" s="15">
        <f>SUM(BK46:BK65)</f>
        <v>72217.384120033996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113.70727116100001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4626.0279918330007</v>
      </c>
      <c r="I67" s="13">
        <f>I44+I66</f>
        <v>2475.4838229300008</v>
      </c>
      <c r="J67" s="13">
        <f>J44+J66</f>
        <v>76.97022742499999</v>
      </c>
      <c r="K67" s="13">
        <f>K44+K66</f>
        <v>0</v>
      </c>
      <c r="L67" s="27">
        <f>L44+L66</f>
        <v>3302.6102404069998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2211.7166021389994</v>
      </c>
      <c r="S67" s="13">
        <f>S44+S66</f>
        <v>93.234816521999988</v>
      </c>
      <c r="T67" s="13">
        <f>T44+T66</f>
        <v>0</v>
      </c>
      <c r="U67" s="13">
        <f>U44+U66</f>
        <v>0</v>
      </c>
      <c r="V67" s="27">
        <f>V44+V66</f>
        <v>450.46098611799994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515.49450310200007</v>
      </c>
      <c r="AC67" s="13">
        <f>AC44+AC66</f>
        <v>113.9309404</v>
      </c>
      <c r="AD67" s="13">
        <f>AD44+AD66</f>
        <v>0</v>
      </c>
      <c r="AE67" s="13">
        <f>AE44+AE66</f>
        <v>0</v>
      </c>
      <c r="AF67" s="27">
        <f>AF44+AF66</f>
        <v>5323.1883061039998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40.660389924</v>
      </c>
      <c r="AM67" s="13">
        <f>AM44+AM66</f>
        <v>25.178081943999999</v>
      </c>
      <c r="AN67" s="13">
        <f>AN44+AN66</f>
        <v>0</v>
      </c>
      <c r="AO67" s="13">
        <f>AO44+AO66</f>
        <v>0</v>
      </c>
      <c r="AP67" s="27">
        <f>AP44+AP66</f>
        <v>200.08949725299996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23500.070586572998</v>
      </c>
      <c r="AW67" s="13">
        <f>AW44+AW66</f>
        <v>2088.6137227079998</v>
      </c>
      <c r="AX67" s="13">
        <f>AX44+AX66</f>
        <v>1.4286882439999999</v>
      </c>
      <c r="AY67" s="13">
        <f>AY44+AY66</f>
        <v>3.3108822999999996E-2</v>
      </c>
      <c r="AZ67" s="28">
        <f>AZ44+AZ66</f>
        <v>19322.039141144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8531.3862922910012</v>
      </c>
      <c r="BG67" s="13">
        <f>BG44+BG66</f>
        <v>316.69104465799995</v>
      </c>
      <c r="BH67" s="13">
        <f>BH44+BH66</f>
        <v>0.40748140900000002</v>
      </c>
      <c r="BI67" s="13">
        <f>BI44+BI66</f>
        <v>0</v>
      </c>
      <c r="BJ67" s="27">
        <f>BJ44+BJ66</f>
        <v>2949.7349306600008</v>
      </c>
      <c r="BK67" s="29">
        <f>BK44+BK66</f>
        <v>76279.158673771992</v>
      </c>
    </row>
    <row r="68" spans="1:63" ht="3" customHeight="1" x14ac:dyDescent="0.3">
      <c r="A68" s="10"/>
      <c r="B68" s="43"/>
      <c r="C68" s="75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6"/>
    </row>
    <row r="69" spans="1:63" s="4" customFormat="1" ht="13" x14ac:dyDescent="0.3">
      <c r="A69" s="19" t="s">
        <v>72</v>
      </c>
      <c r="B69" s="55" t="s">
        <v>73</v>
      </c>
      <c r="C69" s="77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9"/>
    </row>
    <row r="70" spans="1:63" s="4" customFormat="1" ht="13" x14ac:dyDescent="0.3">
      <c r="A70" s="19" t="s">
        <v>12</v>
      </c>
      <c r="B70" s="47" t="s">
        <v>74</v>
      </c>
      <c r="C70" s="77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9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77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9"/>
    </row>
    <row r="74" spans="1:63" s="4" customFormat="1" ht="13" x14ac:dyDescent="0.3">
      <c r="A74" s="19" t="s">
        <v>76</v>
      </c>
      <c r="B74" s="55" t="s">
        <v>77</v>
      </c>
      <c r="C74" s="77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9"/>
    </row>
    <row r="75" spans="1:63" s="4" customFormat="1" ht="13" x14ac:dyDescent="0.3">
      <c r="A75" s="19" t="s">
        <v>12</v>
      </c>
      <c r="B75" s="47" t="s">
        <v>78</v>
      </c>
      <c r="C75" s="77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9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9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5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6"/>
    </row>
    <row r="83" spans="1:63" ht="13" x14ac:dyDescent="0.3">
      <c r="A83" s="10" t="s">
        <v>80</v>
      </c>
      <c r="B83" s="39" t="s">
        <v>81</v>
      </c>
      <c r="C83" s="75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6"/>
    </row>
    <row r="84" spans="1:63" ht="13" x14ac:dyDescent="0.3">
      <c r="A84" s="10" t="s">
        <v>12</v>
      </c>
      <c r="B84" s="43" t="s">
        <v>82</v>
      </c>
      <c r="C84" s="75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6"/>
    </row>
    <row r="85" spans="1:63" ht="14.25" customHeight="1" x14ac:dyDescent="0.3">
      <c r="A85" s="10"/>
      <c r="B85" s="48" t="s">
        <v>83</v>
      </c>
      <c r="C85" s="11">
        <v>0</v>
      </c>
      <c r="D85" s="11">
        <v>0.97029906600000004</v>
      </c>
      <c r="E85" s="11">
        <v>0</v>
      </c>
      <c r="F85" s="11">
        <v>0</v>
      </c>
      <c r="G85" s="11">
        <v>0</v>
      </c>
      <c r="H85" s="11">
        <v>1.6270580910000001</v>
      </c>
      <c r="I85" s="11">
        <v>0.18837209499999999</v>
      </c>
      <c r="J85" s="11">
        <v>0</v>
      </c>
      <c r="K85" s="11">
        <v>0</v>
      </c>
      <c r="L85" s="11">
        <v>3.4036575820000001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0.66832564400000005</v>
      </c>
      <c r="S85" s="11">
        <v>0</v>
      </c>
      <c r="T85" s="11">
        <v>0</v>
      </c>
      <c r="U85" s="11">
        <v>0</v>
      </c>
      <c r="V85" s="11">
        <v>0.29340471600000001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0.20597611599999999</v>
      </c>
      <c r="AC85" s="11">
        <v>0</v>
      </c>
      <c r="AD85" s="11">
        <v>0</v>
      </c>
      <c r="AE85" s="11">
        <v>0</v>
      </c>
      <c r="AF85" s="11">
        <v>0.94764968699999996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2.2777597E-2</v>
      </c>
      <c r="AM85" s="11">
        <v>0</v>
      </c>
      <c r="AN85" s="11">
        <v>0</v>
      </c>
      <c r="AO85" s="11">
        <v>0</v>
      </c>
      <c r="AP85" s="11">
        <v>1.1908983999999999E-2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0.84288796200000005</v>
      </c>
      <c r="AW85" s="11">
        <v>0.105940729</v>
      </c>
      <c r="AX85" s="11">
        <v>0</v>
      </c>
      <c r="AY85" s="11">
        <v>0</v>
      </c>
      <c r="AZ85" s="11">
        <v>0.29128585000000001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0.27426060600000002</v>
      </c>
      <c r="BG85" s="11">
        <v>0</v>
      </c>
      <c r="BH85" s="11">
        <v>0</v>
      </c>
      <c r="BI85" s="11">
        <v>0</v>
      </c>
      <c r="BJ85" s="11">
        <v>2.1191775999999999E-2</v>
      </c>
      <c r="BK85" s="12">
        <f>SUM(C85:BJ85)</f>
        <v>9.8749965010000018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0.49454300299999998</v>
      </c>
      <c r="E86" s="11">
        <v>0</v>
      </c>
      <c r="F86" s="11">
        <v>0</v>
      </c>
      <c r="G86" s="11">
        <v>0</v>
      </c>
      <c r="H86" s="11">
        <v>1.4556535930000001</v>
      </c>
      <c r="I86" s="11">
        <v>1.5528834869999999</v>
      </c>
      <c r="J86" s="11">
        <v>0</v>
      </c>
      <c r="K86" s="11">
        <v>0</v>
      </c>
      <c r="L86" s="11">
        <v>0.77845660100000003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0.71736052699999997</v>
      </c>
      <c r="S86" s="11">
        <v>0</v>
      </c>
      <c r="T86" s="11">
        <v>0</v>
      </c>
      <c r="U86" s="11">
        <v>0</v>
      </c>
      <c r="V86" s="11">
        <v>4.2701608000000002E-2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2.7608121739999998</v>
      </c>
      <c r="AC86" s="11">
        <v>7.1433629999999998E-3</v>
      </c>
      <c r="AD86" s="11">
        <v>0</v>
      </c>
      <c r="AE86" s="11">
        <v>0</v>
      </c>
      <c r="AF86" s="11">
        <v>29.453665771000001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0.30801530399999999</v>
      </c>
      <c r="AM86" s="11">
        <v>0</v>
      </c>
      <c r="AN86" s="11">
        <v>0</v>
      </c>
      <c r="AO86" s="11">
        <v>0</v>
      </c>
      <c r="AP86" s="11">
        <v>2.144299137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3.6768048260000001</v>
      </c>
      <c r="AW86" s="11">
        <v>3.3672469309999999</v>
      </c>
      <c r="AX86" s="11">
        <v>0</v>
      </c>
      <c r="AY86" s="11">
        <v>0</v>
      </c>
      <c r="AZ86" s="11">
        <v>6.4428298809999998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0.94763332600000005</v>
      </c>
      <c r="BG86" s="11">
        <v>0.22098198899999999</v>
      </c>
      <c r="BH86" s="11">
        <v>0</v>
      </c>
      <c r="BI86" s="11">
        <v>0</v>
      </c>
      <c r="BJ86" s="11">
        <v>0.60902488799999999</v>
      </c>
      <c r="BK86" s="12">
        <f>SUM(C86:BJ86)</f>
        <v>54.980056408999999</v>
      </c>
    </row>
    <row r="87" spans="1:63" ht="13" x14ac:dyDescent="0.3">
      <c r="A87" s="10"/>
      <c r="B87" s="57" t="s">
        <v>85</v>
      </c>
      <c r="C87" s="11">
        <v>0</v>
      </c>
      <c r="D87" s="11">
        <v>0.50147300100000003</v>
      </c>
      <c r="E87" s="11">
        <v>0</v>
      </c>
      <c r="F87" s="11">
        <v>0</v>
      </c>
      <c r="G87" s="11">
        <v>0</v>
      </c>
      <c r="H87" s="11">
        <v>5.0128019119999996</v>
      </c>
      <c r="I87" s="11">
        <v>2.79184432</v>
      </c>
      <c r="J87" s="11">
        <v>0</v>
      </c>
      <c r="K87" s="11">
        <v>0</v>
      </c>
      <c r="L87" s="11">
        <v>28.991679892000001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2.2776400190000001</v>
      </c>
      <c r="S87" s="11">
        <v>0</v>
      </c>
      <c r="T87" s="11">
        <v>0</v>
      </c>
      <c r="U87" s="11">
        <v>0</v>
      </c>
      <c r="V87" s="11">
        <v>1.3484423569999999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0.67826151999999995</v>
      </c>
      <c r="AC87" s="11">
        <v>0.175897567</v>
      </c>
      <c r="AD87" s="11">
        <v>0</v>
      </c>
      <c r="AE87" s="11">
        <v>0</v>
      </c>
      <c r="AF87" s="11">
        <v>1.493700907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2.0691964E-2</v>
      </c>
      <c r="AM87" s="11">
        <v>0</v>
      </c>
      <c r="AN87" s="11">
        <v>0</v>
      </c>
      <c r="AO87" s="11">
        <v>0</v>
      </c>
      <c r="AP87" s="11">
        <v>3.3926985999999999E-2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4.7421194550000001</v>
      </c>
      <c r="AW87" s="11">
        <v>0.27880440099999998</v>
      </c>
      <c r="AX87" s="11">
        <v>0</v>
      </c>
      <c r="AY87" s="11">
        <v>0</v>
      </c>
      <c r="AZ87" s="11">
        <v>9.3848171100000002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0.90365082100000005</v>
      </c>
      <c r="BG87" s="11">
        <v>1.3965200000000001E-4</v>
      </c>
      <c r="BH87" s="11">
        <v>0</v>
      </c>
      <c r="BI87" s="11">
        <v>0</v>
      </c>
      <c r="BJ87" s="11">
        <v>0.355141979</v>
      </c>
      <c r="BK87" s="12">
        <f>SUM(C87:BJ87)</f>
        <v>58.991033863000006</v>
      </c>
    </row>
    <row r="88" spans="1:63" ht="13" x14ac:dyDescent="0.3">
      <c r="A88" s="10"/>
      <c r="B88" s="57" t="s">
        <v>86</v>
      </c>
      <c r="C88" s="11">
        <v>0</v>
      </c>
      <c r="D88" s="11">
        <v>0.23091276599999999</v>
      </c>
      <c r="E88" s="11">
        <v>0</v>
      </c>
      <c r="F88" s="11">
        <v>0</v>
      </c>
      <c r="G88" s="11">
        <v>0</v>
      </c>
      <c r="H88" s="11">
        <v>1.6762369260000001</v>
      </c>
      <c r="I88" s="11">
        <v>6.5339648050000001</v>
      </c>
      <c r="J88" s="11">
        <v>0</v>
      </c>
      <c r="K88" s="11">
        <v>0</v>
      </c>
      <c r="L88" s="11">
        <v>12.170355317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0.67626672300000001</v>
      </c>
      <c r="S88" s="11">
        <v>0</v>
      </c>
      <c r="T88" s="11">
        <v>0</v>
      </c>
      <c r="U88" s="11">
        <v>0</v>
      </c>
      <c r="V88" s="11">
        <v>0.124765995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0.381594985</v>
      </c>
      <c r="AC88" s="11">
        <v>9.800596E-3</v>
      </c>
      <c r="AD88" s="11">
        <v>0</v>
      </c>
      <c r="AE88" s="11">
        <v>0</v>
      </c>
      <c r="AF88" s="11">
        <v>0.16397674600000001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1.9993210000000001E-3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4.7023609520000003</v>
      </c>
      <c r="AW88" s="11">
        <v>4.239860094</v>
      </c>
      <c r="AX88" s="11">
        <v>0</v>
      </c>
      <c r="AY88" s="11">
        <v>0</v>
      </c>
      <c r="AZ88" s="11">
        <v>7.9657438220000003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1.597593206</v>
      </c>
      <c r="BG88" s="11">
        <v>8.7990105999999998E-2</v>
      </c>
      <c r="BH88" s="11">
        <v>0</v>
      </c>
      <c r="BI88" s="11">
        <v>0</v>
      </c>
      <c r="BJ88" s="11">
        <v>0.24782715599999999</v>
      </c>
      <c r="BK88" s="12">
        <f>SUM(C88:BJ88)</f>
        <v>40.811249516000004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2.1972278359999997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9.7717505219999996</v>
      </c>
      <c r="I89" s="13">
        <f t="shared" si="15"/>
        <v>11.067064707</v>
      </c>
      <c r="J89" s="13">
        <f t="shared" si="15"/>
        <v>0</v>
      </c>
      <c r="K89" s="13">
        <f t="shared" si="15"/>
        <v>0</v>
      </c>
      <c r="L89" s="14">
        <f t="shared" si="15"/>
        <v>45.344149392000006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4.3395929130000006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1.8093146759999998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4.0266447949999993</v>
      </c>
      <c r="AC89" s="13">
        <f t="shared" si="15"/>
        <v>0.19284152599999999</v>
      </c>
      <c r="AD89" s="13">
        <f t="shared" si="15"/>
        <v>0</v>
      </c>
      <c r="AE89" s="13">
        <f t="shared" si="15"/>
        <v>0</v>
      </c>
      <c r="AF89" s="14">
        <f t="shared" si="15"/>
        <v>32.058993110999999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0.35348418599999998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2.1901351070000001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13.964173195000001</v>
      </c>
      <c r="AW89" s="13">
        <f t="shared" si="15"/>
        <v>7.9918521550000001</v>
      </c>
      <c r="AX89" s="13">
        <f t="shared" si="15"/>
        <v>0</v>
      </c>
      <c r="AY89" s="13">
        <f t="shared" si="15"/>
        <v>0</v>
      </c>
      <c r="AZ89" s="14">
        <f t="shared" si="15"/>
        <v>24.084676663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3.7231379589999998</v>
      </c>
      <c r="BG89" s="13">
        <f t="shared" si="15"/>
        <v>0.30911174699999999</v>
      </c>
      <c r="BH89" s="13">
        <f t="shared" si="15"/>
        <v>0</v>
      </c>
      <c r="BI89" s="13">
        <f t="shared" si="15"/>
        <v>0</v>
      </c>
      <c r="BJ89" s="14">
        <f>SUM(BJ85:BJ88)</f>
        <v>1.2331857989999999</v>
      </c>
      <c r="BK89" s="14">
        <f>SUM(BK85:BK88)</f>
        <v>164.657336289</v>
      </c>
    </row>
    <row r="90" spans="1:63" ht="4.5" customHeight="1" x14ac:dyDescent="0.3">
      <c r="A90" s="10"/>
      <c r="B90" s="58"/>
      <c r="C90" s="108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10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809.01163638700007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4776.1329318470007</v>
      </c>
      <c r="I91" s="13">
        <f t="shared" si="16"/>
        <v>32153.424405171998</v>
      </c>
      <c r="J91" s="13">
        <f t="shared" si="16"/>
        <v>3793.2530160309998</v>
      </c>
      <c r="K91" s="13">
        <f t="shared" si="16"/>
        <v>0</v>
      </c>
      <c r="L91" s="13">
        <f t="shared" si="16"/>
        <v>6163.5234874219996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2263.9114394269996</v>
      </c>
      <c r="S91" s="13">
        <f t="shared" si="16"/>
        <v>1288.249182931</v>
      </c>
      <c r="T91" s="13">
        <f t="shared" si="16"/>
        <v>25.904154135999999</v>
      </c>
      <c r="U91" s="13">
        <f t="shared" si="16"/>
        <v>0</v>
      </c>
      <c r="V91" s="13">
        <f t="shared" si="16"/>
        <v>641.75379227899998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538.91991374500014</v>
      </c>
      <c r="AC91" s="13">
        <f t="shared" si="16"/>
        <v>210.20412009699999</v>
      </c>
      <c r="AD91" s="13">
        <f t="shared" si="16"/>
        <v>0</v>
      </c>
      <c r="AE91" s="13">
        <f t="shared" si="16"/>
        <v>0</v>
      </c>
      <c r="AF91" s="13">
        <f t="shared" si="16"/>
        <v>6783.9803597579994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42.3209315</v>
      </c>
      <c r="AM91" s="13">
        <f t="shared" si="16"/>
        <v>25.4839804</v>
      </c>
      <c r="AN91" s="13">
        <f t="shared" si="16"/>
        <v>0</v>
      </c>
      <c r="AO91" s="13">
        <f t="shared" si="16"/>
        <v>0</v>
      </c>
      <c r="AP91" s="13">
        <f t="shared" si="16"/>
        <v>242.03682307299997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23770.876524830997</v>
      </c>
      <c r="AW91" s="13">
        <f t="shared" si="16"/>
        <v>5753.2023114690001</v>
      </c>
      <c r="AX91" s="13">
        <f t="shared" si="16"/>
        <v>4.9589434370000003</v>
      </c>
      <c r="AY91" s="13">
        <f t="shared" si="16"/>
        <v>3.3108822999999996E-2</v>
      </c>
      <c r="AZ91" s="24">
        <f t="shared" si="16"/>
        <v>22448.323843048998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8617.7183796120007</v>
      </c>
      <c r="BG91" s="13">
        <f t="shared" si="16"/>
        <v>410.28478242599994</v>
      </c>
      <c r="BH91" s="13">
        <f t="shared" si="16"/>
        <v>13.973477312000002</v>
      </c>
      <c r="BI91" s="13">
        <f t="shared" si="16"/>
        <v>0</v>
      </c>
      <c r="BJ91" s="13">
        <f t="shared" si="16"/>
        <v>3149.2796424280004</v>
      </c>
      <c r="BK91" s="13">
        <f>BK38+BK67+BK72+BK81+BK89</f>
        <v>123926.761187592</v>
      </c>
    </row>
    <row r="92" spans="1:63" ht="4.5" customHeight="1" x14ac:dyDescent="0.3">
      <c r="A92" s="10"/>
      <c r="B92" s="38"/>
      <c r="C92" s="72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4"/>
    </row>
    <row r="93" spans="1:63" ht="14.25" customHeight="1" x14ac:dyDescent="0.35">
      <c r="A93" s="10" t="s">
        <v>88</v>
      </c>
      <c r="B93" s="59" t="s">
        <v>89</v>
      </c>
      <c r="C93" s="72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4"/>
    </row>
    <row r="94" spans="1:63" ht="14.25" customHeight="1" x14ac:dyDescent="0.3">
      <c r="A94" s="10"/>
      <c r="B94" s="60" t="s">
        <v>137</v>
      </c>
      <c r="C94" s="11">
        <v>0</v>
      </c>
      <c r="D94" s="11">
        <v>0.97479151900000005</v>
      </c>
      <c r="E94" s="11">
        <v>0</v>
      </c>
      <c r="F94" s="11">
        <v>0</v>
      </c>
      <c r="G94" s="11">
        <v>0</v>
      </c>
      <c r="H94" s="11">
        <v>9.6119543000000002E-2</v>
      </c>
      <c r="I94" s="11">
        <v>9.9686933900000003</v>
      </c>
      <c r="J94" s="11">
        <v>0</v>
      </c>
      <c r="K94" s="11">
        <v>0</v>
      </c>
      <c r="L94" s="11">
        <v>25.926841788000001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3.9451251999999999E-2</v>
      </c>
      <c r="S94" s="11">
        <v>0.62548368099999996</v>
      </c>
      <c r="T94" s="11">
        <v>0</v>
      </c>
      <c r="U94" s="11">
        <v>0</v>
      </c>
      <c r="V94" s="11">
        <v>2.6863730000000001E-3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0.466730174</v>
      </c>
      <c r="AC94" s="11">
        <v>1.156430729</v>
      </c>
      <c r="AD94" s="11">
        <v>0</v>
      </c>
      <c r="AE94" s="11">
        <v>0</v>
      </c>
      <c r="AF94" s="11">
        <v>32.624755209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4.8697503000000003E-2</v>
      </c>
      <c r="AM94" s="11">
        <v>0</v>
      </c>
      <c r="AN94" s="11">
        <v>0</v>
      </c>
      <c r="AO94" s="11">
        <v>0</v>
      </c>
      <c r="AP94" s="11">
        <v>0.60932972299999999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0.30832502899999997</v>
      </c>
      <c r="AW94" s="11">
        <v>7.5834566499999996</v>
      </c>
      <c r="AX94" s="11">
        <v>0</v>
      </c>
      <c r="AY94" s="11">
        <v>0</v>
      </c>
      <c r="AZ94" s="11">
        <v>15.985037785999999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0.248878241</v>
      </c>
      <c r="BG94" s="11">
        <v>0.130007977</v>
      </c>
      <c r="BH94" s="11">
        <v>8.0905344000000004E-2</v>
      </c>
      <c r="BI94" s="11">
        <v>0</v>
      </c>
      <c r="BJ94" s="11">
        <v>2.336286785</v>
      </c>
      <c r="BK94" s="12">
        <f>SUM(C94:BJ94)</f>
        <v>99.212908696000014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1.4722579499999999</v>
      </c>
      <c r="E95" s="11">
        <v>0</v>
      </c>
      <c r="F95" s="11">
        <v>0</v>
      </c>
      <c r="G95" s="11">
        <v>0</v>
      </c>
      <c r="H95" s="11">
        <v>0.40819385899999999</v>
      </c>
      <c r="I95" s="11">
        <v>3.6018399999999999E-4</v>
      </c>
      <c r="J95" s="11">
        <v>0</v>
      </c>
      <c r="K95" s="11">
        <v>0</v>
      </c>
      <c r="L95" s="11">
        <v>0.49942963200000001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0.165824259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1.5173087629999999</v>
      </c>
      <c r="AC95" s="11">
        <v>0</v>
      </c>
      <c r="AD95" s="11">
        <v>0</v>
      </c>
      <c r="AE95" s="11">
        <v>0</v>
      </c>
      <c r="AF95" s="11">
        <v>22.895783653999999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0.55730057600000005</v>
      </c>
      <c r="AM95" s="11">
        <v>0</v>
      </c>
      <c r="AN95" s="11">
        <v>0</v>
      </c>
      <c r="AO95" s="11">
        <v>0</v>
      </c>
      <c r="AP95" s="11">
        <v>1.6911149569999999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1.33741815</v>
      </c>
      <c r="AW95" s="11">
        <v>1.4738785050000001</v>
      </c>
      <c r="AX95" s="11">
        <v>0</v>
      </c>
      <c r="AY95" s="11">
        <v>0</v>
      </c>
      <c r="AZ95" s="11">
        <v>4.0719561640000004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0.22557487400000001</v>
      </c>
      <c r="BG95" s="11">
        <v>0</v>
      </c>
      <c r="BH95" s="11">
        <v>0</v>
      </c>
      <c r="BI95" s="11">
        <v>0</v>
      </c>
      <c r="BJ95" s="11">
        <v>2.0293283359999998</v>
      </c>
      <c r="BK95" s="12">
        <f>SUM(C95:BJ95)</f>
        <v>38.345729863000003</v>
      </c>
    </row>
    <row r="96" spans="1:63" ht="13" x14ac:dyDescent="0.3">
      <c r="A96" s="10"/>
      <c r="B96" s="61" t="s">
        <v>139</v>
      </c>
      <c r="C96" s="11">
        <v>0</v>
      </c>
      <c r="D96" s="11">
        <v>1.4306155519999999</v>
      </c>
      <c r="E96" s="11">
        <v>0</v>
      </c>
      <c r="F96" s="11">
        <v>0</v>
      </c>
      <c r="G96" s="11">
        <v>0</v>
      </c>
      <c r="H96" s="11">
        <v>0.16291581899999999</v>
      </c>
      <c r="I96" s="11">
        <v>0</v>
      </c>
      <c r="J96" s="11">
        <v>0</v>
      </c>
      <c r="K96" s="11">
        <v>0</v>
      </c>
      <c r="L96" s="11">
        <v>0.70409572099999995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0.12912304199999999</v>
      </c>
      <c r="S96" s="11">
        <v>0</v>
      </c>
      <c r="T96" s="11">
        <v>0</v>
      </c>
      <c r="U96" s="11">
        <v>0</v>
      </c>
      <c r="V96" s="11">
        <v>5.1268440000000002E-3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1.0081820450000001</v>
      </c>
      <c r="AC96" s="11">
        <v>0.45201956300000001</v>
      </c>
      <c r="AD96" s="11">
        <v>0</v>
      </c>
      <c r="AE96" s="11">
        <v>0</v>
      </c>
      <c r="AF96" s="11">
        <v>39.789195759999998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9.7770588000000005E-2</v>
      </c>
      <c r="AM96" s="11">
        <v>0</v>
      </c>
      <c r="AN96" s="11">
        <v>0</v>
      </c>
      <c r="AO96" s="11">
        <v>0</v>
      </c>
      <c r="AP96" s="11">
        <v>0.86334354199999996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1.2891918680000001</v>
      </c>
      <c r="AW96" s="11">
        <v>0.46630263799999999</v>
      </c>
      <c r="AX96" s="11">
        <v>0</v>
      </c>
      <c r="AY96" s="11">
        <v>0</v>
      </c>
      <c r="AZ96" s="11">
        <v>7.7971844539999999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9.6221968000000005E-2</v>
      </c>
      <c r="BG96" s="11">
        <v>0.81179922699999996</v>
      </c>
      <c r="BH96" s="11">
        <v>0</v>
      </c>
      <c r="BI96" s="11">
        <v>0</v>
      </c>
      <c r="BJ96" s="11">
        <v>0.52637582599999999</v>
      </c>
      <c r="BK96" s="12">
        <f>SUM(C96:BJ96)</f>
        <v>55.629464457000005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3.8776650209999999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0.66722922099999993</v>
      </c>
      <c r="I97" s="33">
        <f t="shared" si="17"/>
        <v>9.9690535740000001</v>
      </c>
      <c r="J97" s="33">
        <f t="shared" si="17"/>
        <v>0</v>
      </c>
      <c r="K97" s="33">
        <f t="shared" si="17"/>
        <v>0</v>
      </c>
      <c r="L97" s="34">
        <f t="shared" si="17"/>
        <v>27.130367141000001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0.33439855299999999</v>
      </c>
      <c r="S97" s="33">
        <f t="shared" si="17"/>
        <v>0.62548368099999996</v>
      </c>
      <c r="T97" s="33">
        <f t="shared" si="17"/>
        <v>0</v>
      </c>
      <c r="U97" s="33">
        <f t="shared" si="17"/>
        <v>0</v>
      </c>
      <c r="V97" s="34">
        <f t="shared" si="17"/>
        <v>7.8132170000000008E-3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2.9922209820000001</v>
      </c>
      <c r="AC97" s="33">
        <f t="shared" si="17"/>
        <v>1.6084502920000001</v>
      </c>
      <c r="AD97" s="33">
        <f t="shared" si="17"/>
        <v>0</v>
      </c>
      <c r="AE97" s="33">
        <f t="shared" si="17"/>
        <v>0</v>
      </c>
      <c r="AF97" s="34">
        <f t="shared" si="17"/>
        <v>95.309734622999997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0.70376866700000007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3.163788222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2.9349350469999997</v>
      </c>
      <c r="AW97" s="33">
        <f t="shared" si="17"/>
        <v>9.5236377930000007</v>
      </c>
      <c r="AX97" s="33">
        <f t="shared" si="17"/>
        <v>0</v>
      </c>
      <c r="AY97" s="33">
        <f t="shared" si="17"/>
        <v>0</v>
      </c>
      <c r="AZ97" s="36">
        <f t="shared" si="17"/>
        <v>27.854178403999999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0.57067508300000003</v>
      </c>
      <c r="BG97" s="33">
        <f t="shared" si="17"/>
        <v>0.94180720399999995</v>
      </c>
      <c r="BH97" s="33">
        <f t="shared" si="17"/>
        <v>8.0905344000000004E-2</v>
      </c>
      <c r="BI97" s="33">
        <f t="shared" si="17"/>
        <v>0</v>
      </c>
      <c r="BJ97" s="34">
        <f>SUM(BJ94:BJ96)</f>
        <v>4.8919909469999991</v>
      </c>
      <c r="BK97" s="37">
        <f>SUM(BK94:BK96)</f>
        <v>193.18810301600004</v>
      </c>
    </row>
    <row r="98" spans="1:63" ht="13" x14ac:dyDescent="0.3">
      <c r="A98" s="10"/>
      <c r="B98" s="38"/>
      <c r="C98" s="72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4"/>
    </row>
  </sheetData>
  <mergeCells count="50"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A2" sqref="A2:J2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1" t="s">
        <v>90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16.5" customHeight="1" x14ac:dyDescent="0.35">
      <c r="A2" s="111" t="s">
        <v>91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114">
        <v>7.6480920000000004E-3</v>
      </c>
      <c r="D4" s="115">
        <v>4.7791752999999999E-2</v>
      </c>
      <c r="E4" s="115">
        <v>4.8903397059999998</v>
      </c>
      <c r="F4" s="115">
        <v>0</v>
      </c>
      <c r="G4" s="115">
        <v>0</v>
      </c>
      <c r="H4" s="115">
        <v>0</v>
      </c>
      <c r="I4" s="115">
        <v>0</v>
      </c>
      <c r="J4" s="115">
        <v>0</v>
      </c>
    </row>
    <row r="5" spans="1:10" ht="16.5" customHeight="1" x14ac:dyDescent="0.35">
      <c r="A5" s="66">
        <v>2</v>
      </c>
      <c r="B5" s="68" t="s">
        <v>99</v>
      </c>
      <c r="C5" s="114">
        <v>105.977762263</v>
      </c>
      <c r="D5" s="115">
        <v>86.505249903999996</v>
      </c>
      <c r="E5" s="115">
        <v>1476.2111203859999</v>
      </c>
      <c r="F5" s="115">
        <v>0</v>
      </c>
      <c r="G5" s="115">
        <v>2.155804979</v>
      </c>
      <c r="H5" s="115">
        <v>0</v>
      </c>
      <c r="I5" s="115">
        <v>0</v>
      </c>
      <c r="J5" s="115">
        <v>1.2832708500000001</v>
      </c>
    </row>
    <row r="6" spans="1:10" ht="16.5" customHeight="1" x14ac:dyDescent="0.35">
      <c r="A6" s="66">
        <v>3</v>
      </c>
      <c r="B6" s="67" t="s">
        <v>100</v>
      </c>
      <c r="C6" s="114">
        <v>2.6659069000000001E-2</v>
      </c>
      <c r="D6" s="115">
        <v>2.9452461999999999E-2</v>
      </c>
      <c r="E6" s="115">
        <v>20.612139909</v>
      </c>
      <c r="F6" s="115">
        <v>0</v>
      </c>
      <c r="G6" s="115">
        <v>6.152795E-3</v>
      </c>
      <c r="H6" s="115">
        <v>0</v>
      </c>
      <c r="I6" s="115">
        <v>0</v>
      </c>
      <c r="J6" s="115">
        <v>0</v>
      </c>
    </row>
    <row r="7" spans="1:10" ht="16.5" customHeight="1" x14ac:dyDescent="0.35">
      <c r="A7" s="66">
        <v>4</v>
      </c>
      <c r="B7" s="68" t="s">
        <v>101</v>
      </c>
      <c r="C7" s="114">
        <v>19.807073367000001</v>
      </c>
      <c r="D7" s="115">
        <v>16.897462697000002</v>
      </c>
      <c r="E7" s="115">
        <v>224.76760751699999</v>
      </c>
      <c r="F7" s="115">
        <v>0</v>
      </c>
      <c r="G7" s="115">
        <v>0.31594046100000001</v>
      </c>
      <c r="H7" s="115">
        <v>0</v>
      </c>
      <c r="I7" s="115">
        <v>0</v>
      </c>
      <c r="J7" s="115">
        <v>4.2175696999999998E-2</v>
      </c>
    </row>
    <row r="8" spans="1:10" ht="16.5" customHeight="1" x14ac:dyDescent="0.35">
      <c r="A8" s="66">
        <v>5</v>
      </c>
      <c r="B8" s="68" t="s">
        <v>102</v>
      </c>
      <c r="C8" s="114">
        <v>6.039850103</v>
      </c>
      <c r="D8" s="115">
        <v>16.694594294000002</v>
      </c>
      <c r="E8" s="115">
        <v>649.31972505600004</v>
      </c>
      <c r="F8" s="115">
        <v>0</v>
      </c>
      <c r="G8" s="115">
        <v>0.76890866999999996</v>
      </c>
      <c r="H8" s="115">
        <v>0</v>
      </c>
      <c r="I8" s="115">
        <v>0</v>
      </c>
      <c r="J8" s="115">
        <v>0.17528101500000001</v>
      </c>
    </row>
    <row r="9" spans="1:10" ht="16.5" customHeight="1" x14ac:dyDescent="0.35">
      <c r="A9" s="66">
        <v>6</v>
      </c>
      <c r="B9" s="68" t="s">
        <v>103</v>
      </c>
      <c r="C9" s="114">
        <v>6.1052470090000002</v>
      </c>
      <c r="D9" s="115">
        <v>22.645427213000001</v>
      </c>
      <c r="E9" s="115">
        <v>340.66691545399999</v>
      </c>
      <c r="F9" s="115">
        <v>0</v>
      </c>
      <c r="G9" s="115">
        <v>0.232807823</v>
      </c>
      <c r="H9" s="115">
        <v>0</v>
      </c>
      <c r="I9" s="115">
        <v>0</v>
      </c>
      <c r="J9" s="115">
        <v>0.111091591</v>
      </c>
    </row>
    <row r="10" spans="1:10" ht="16.5" customHeight="1" x14ac:dyDescent="0.35">
      <c r="A10" s="66">
        <v>7</v>
      </c>
      <c r="B10" s="68" t="s">
        <v>104</v>
      </c>
      <c r="C10" s="114">
        <v>1.7376785619999999</v>
      </c>
      <c r="D10" s="115">
        <v>46.530682286000001</v>
      </c>
      <c r="E10" s="115">
        <v>349.20491442500003</v>
      </c>
      <c r="F10" s="115">
        <v>0</v>
      </c>
      <c r="G10" s="115">
        <v>0.30865304100000002</v>
      </c>
      <c r="H10" s="115">
        <v>0</v>
      </c>
      <c r="I10" s="115">
        <v>0</v>
      </c>
      <c r="J10" s="115">
        <v>0.59533456900000004</v>
      </c>
    </row>
    <row r="11" spans="1:10" ht="16.5" customHeight="1" x14ac:dyDescent="0.35">
      <c r="A11" s="66">
        <v>8</v>
      </c>
      <c r="B11" s="67" t="s">
        <v>105</v>
      </c>
      <c r="C11" s="114">
        <v>0.124459062</v>
      </c>
      <c r="D11" s="115">
        <v>0.20892058399999999</v>
      </c>
      <c r="E11" s="115">
        <v>24.841568518999999</v>
      </c>
      <c r="F11" s="115">
        <v>0</v>
      </c>
      <c r="G11" s="115">
        <v>9.6778530000000001E-2</v>
      </c>
      <c r="H11" s="115">
        <v>0</v>
      </c>
      <c r="I11" s="115">
        <v>0</v>
      </c>
      <c r="J11" s="115">
        <v>0</v>
      </c>
    </row>
    <row r="12" spans="1:10" ht="16.5" customHeight="1" x14ac:dyDescent="0.35">
      <c r="A12" s="66">
        <v>9</v>
      </c>
      <c r="B12" s="67" t="s">
        <v>106</v>
      </c>
      <c r="C12" s="114">
        <v>4.6737847999999999E-2</v>
      </c>
      <c r="D12" s="115">
        <v>0.20846267299999999</v>
      </c>
      <c r="E12" s="115">
        <v>11.4948561</v>
      </c>
      <c r="F12" s="115">
        <v>0</v>
      </c>
      <c r="G12" s="115">
        <v>1.0268311E-2</v>
      </c>
      <c r="H12" s="115">
        <v>0</v>
      </c>
      <c r="I12" s="115">
        <v>0</v>
      </c>
      <c r="J12" s="115">
        <v>0</v>
      </c>
    </row>
    <row r="13" spans="1:10" ht="16.5" customHeight="1" x14ac:dyDescent="0.35">
      <c r="A13" s="66">
        <v>10</v>
      </c>
      <c r="B13" s="68" t="s">
        <v>107</v>
      </c>
      <c r="C13" s="114">
        <v>34.599753808999999</v>
      </c>
      <c r="D13" s="115">
        <v>38.945106000000003</v>
      </c>
      <c r="E13" s="115">
        <v>471.21173654099999</v>
      </c>
      <c r="F13" s="115">
        <v>0</v>
      </c>
      <c r="G13" s="115">
        <v>0.77609961100000002</v>
      </c>
      <c r="H13" s="115">
        <v>0</v>
      </c>
      <c r="I13" s="115">
        <v>0</v>
      </c>
      <c r="J13" s="115">
        <v>0.27822704500000001</v>
      </c>
    </row>
    <row r="14" spans="1:10" ht="16.5" customHeight="1" x14ac:dyDescent="0.35">
      <c r="A14" s="66">
        <v>11</v>
      </c>
      <c r="B14" s="68" t="s">
        <v>108</v>
      </c>
      <c r="C14" s="114">
        <v>825.96329963100004</v>
      </c>
      <c r="D14" s="115">
        <v>830.456018814</v>
      </c>
      <c r="E14" s="115">
        <v>7178.9636713250002</v>
      </c>
      <c r="F14" s="115">
        <v>0</v>
      </c>
      <c r="G14" s="115">
        <v>4.1140239830000001</v>
      </c>
      <c r="H14" s="115">
        <v>0</v>
      </c>
      <c r="I14" s="115">
        <v>0</v>
      </c>
      <c r="J14" s="115">
        <v>3.0919460160000001</v>
      </c>
    </row>
    <row r="15" spans="1:10" ht="16.5" customHeight="1" x14ac:dyDescent="0.35">
      <c r="A15" s="66">
        <v>12</v>
      </c>
      <c r="B15" s="68" t="s">
        <v>109</v>
      </c>
      <c r="C15" s="114">
        <v>834.78765482200004</v>
      </c>
      <c r="D15" s="115">
        <v>964.43160244800004</v>
      </c>
      <c r="E15" s="115">
        <v>2629.9492535230002</v>
      </c>
      <c r="F15" s="115">
        <v>0</v>
      </c>
      <c r="G15" s="115">
        <v>13.049525581999999</v>
      </c>
      <c r="H15" s="115">
        <v>0</v>
      </c>
      <c r="I15" s="115">
        <v>0</v>
      </c>
      <c r="J15" s="115">
        <v>4.166795917</v>
      </c>
    </row>
    <row r="16" spans="1:10" ht="16.5" customHeight="1" x14ac:dyDescent="0.35">
      <c r="A16" s="66">
        <v>13</v>
      </c>
      <c r="B16" s="68" t="s">
        <v>110</v>
      </c>
      <c r="C16" s="114">
        <v>1.2116321830000001</v>
      </c>
      <c r="D16" s="115">
        <v>9.401844466</v>
      </c>
      <c r="E16" s="115">
        <v>165.65567892000001</v>
      </c>
      <c r="F16" s="115">
        <v>0</v>
      </c>
      <c r="G16" s="115">
        <v>9.3812145E-2</v>
      </c>
      <c r="H16" s="115">
        <v>0</v>
      </c>
      <c r="I16" s="115">
        <v>0</v>
      </c>
      <c r="J16" s="115">
        <v>1.0342089999999999E-3</v>
      </c>
    </row>
    <row r="17" spans="1:10" ht="16.5" customHeight="1" x14ac:dyDescent="0.35">
      <c r="A17" s="66">
        <v>14</v>
      </c>
      <c r="B17" s="68" t="s">
        <v>111</v>
      </c>
      <c r="C17" s="114">
        <v>0.43726467099999999</v>
      </c>
      <c r="D17" s="115">
        <v>1.3245567459999998</v>
      </c>
      <c r="E17" s="115">
        <v>66.920765078000002</v>
      </c>
      <c r="F17" s="115">
        <v>0</v>
      </c>
      <c r="G17" s="115">
        <v>1.9421205E-2</v>
      </c>
      <c r="H17" s="115">
        <v>0</v>
      </c>
      <c r="I17" s="115">
        <v>0</v>
      </c>
      <c r="J17" s="115">
        <v>0</v>
      </c>
    </row>
    <row r="18" spans="1:10" ht="16.5" customHeight="1" x14ac:dyDescent="0.35">
      <c r="A18" s="66">
        <v>15</v>
      </c>
      <c r="B18" s="68" t="s">
        <v>112</v>
      </c>
      <c r="C18" s="114">
        <v>78.745024065999999</v>
      </c>
      <c r="D18" s="115">
        <v>46.358877557</v>
      </c>
      <c r="E18" s="115">
        <v>742.91500704999999</v>
      </c>
      <c r="F18" s="115">
        <v>0</v>
      </c>
      <c r="G18" s="115">
        <v>0.35798365100000001</v>
      </c>
      <c r="H18" s="115">
        <v>0</v>
      </c>
      <c r="I18" s="115">
        <v>0</v>
      </c>
      <c r="J18" s="115">
        <v>1.6465291E-2</v>
      </c>
    </row>
    <row r="19" spans="1:10" ht="16.5" customHeight="1" x14ac:dyDescent="0.35">
      <c r="A19" s="66">
        <v>16</v>
      </c>
      <c r="B19" s="68" t="s">
        <v>113</v>
      </c>
      <c r="C19" s="114">
        <v>2594.4710152789999</v>
      </c>
      <c r="D19" s="115">
        <v>1425.330741041</v>
      </c>
      <c r="E19" s="115">
        <v>5780.8435129059999</v>
      </c>
      <c r="F19" s="115">
        <v>0</v>
      </c>
      <c r="G19" s="115">
        <v>11.131147027000001</v>
      </c>
      <c r="H19" s="115">
        <v>0</v>
      </c>
      <c r="I19" s="115">
        <v>0</v>
      </c>
      <c r="J19" s="115">
        <v>9.5295447870000007</v>
      </c>
    </row>
    <row r="20" spans="1:10" ht="16.5" customHeight="1" x14ac:dyDescent="0.35">
      <c r="A20" s="66">
        <v>17</v>
      </c>
      <c r="B20" s="68" t="s">
        <v>114</v>
      </c>
      <c r="C20" s="114">
        <v>214.741576243</v>
      </c>
      <c r="D20" s="115">
        <v>76.741828041999995</v>
      </c>
      <c r="E20" s="115">
        <v>1233.0415994350001</v>
      </c>
      <c r="F20" s="115">
        <v>0</v>
      </c>
      <c r="G20" s="115">
        <v>3.9579763049999999</v>
      </c>
      <c r="H20" s="115">
        <v>0</v>
      </c>
      <c r="I20" s="115">
        <v>0</v>
      </c>
      <c r="J20" s="115">
        <v>6.1439225610000001</v>
      </c>
    </row>
    <row r="21" spans="1:10" ht="16.5" customHeight="1" x14ac:dyDescent="0.35">
      <c r="A21" s="66">
        <v>18</v>
      </c>
      <c r="B21" s="68" t="s">
        <v>141</v>
      </c>
      <c r="C21" s="114">
        <v>0</v>
      </c>
      <c r="D21" s="115">
        <v>3.0348277000000003E-2</v>
      </c>
      <c r="E21" s="115">
        <v>0.25143216699999998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</row>
    <row r="22" spans="1:10" ht="16.5" customHeight="1" x14ac:dyDescent="0.35">
      <c r="A22" s="66">
        <v>19</v>
      </c>
      <c r="B22" s="67" t="s">
        <v>115</v>
      </c>
      <c r="C22" s="114">
        <v>0</v>
      </c>
      <c r="D22" s="115">
        <v>0</v>
      </c>
      <c r="E22" s="115">
        <v>0.26725929100000001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</row>
    <row r="23" spans="1:10" ht="16.5" customHeight="1" x14ac:dyDescent="0.35">
      <c r="A23" s="66">
        <v>20</v>
      </c>
      <c r="B23" s="68" t="s">
        <v>116</v>
      </c>
      <c r="C23" s="114">
        <v>312.72867122999997</v>
      </c>
      <c r="D23" s="115">
        <v>190.55990564000001</v>
      </c>
      <c r="E23" s="115">
        <v>1503.119041621</v>
      </c>
      <c r="F23" s="115">
        <v>0</v>
      </c>
      <c r="G23" s="115">
        <v>0.95364008099999997</v>
      </c>
      <c r="H23" s="115">
        <v>0</v>
      </c>
      <c r="I23" s="115">
        <v>0</v>
      </c>
      <c r="J23" s="115">
        <v>5.9847560380000004</v>
      </c>
    </row>
    <row r="24" spans="1:10" ht="16.5" customHeight="1" x14ac:dyDescent="0.35">
      <c r="A24" s="66">
        <v>21</v>
      </c>
      <c r="B24" s="68" t="s">
        <v>117</v>
      </c>
      <c r="C24" s="114">
        <v>16024.312165558</v>
      </c>
      <c r="D24" s="115">
        <v>8715.1385234270001</v>
      </c>
      <c r="E24" s="115">
        <v>25071.427896592999</v>
      </c>
      <c r="F24" s="115">
        <v>0</v>
      </c>
      <c r="G24" s="115">
        <v>65.234786854000006</v>
      </c>
      <c r="H24" s="115">
        <v>0</v>
      </c>
      <c r="I24" s="115">
        <v>0</v>
      </c>
      <c r="J24" s="115">
        <v>106.204228105</v>
      </c>
    </row>
    <row r="25" spans="1:10" ht="16.5" customHeight="1" x14ac:dyDescent="0.35">
      <c r="A25" s="66">
        <v>22</v>
      </c>
      <c r="B25" s="67" t="s">
        <v>118</v>
      </c>
      <c r="C25" s="114">
        <v>1.2012215E-2</v>
      </c>
      <c r="D25" s="115">
        <v>5.4248854999999999E-2</v>
      </c>
      <c r="E25" s="115">
        <v>10.457698588</v>
      </c>
      <c r="F25" s="115">
        <v>0</v>
      </c>
      <c r="G25" s="115">
        <v>1.0435394000000001E-2</v>
      </c>
      <c r="H25" s="115">
        <v>0</v>
      </c>
      <c r="I25" s="115">
        <v>0</v>
      </c>
      <c r="J25" s="115">
        <v>0</v>
      </c>
    </row>
    <row r="26" spans="1:10" ht="16.5" customHeight="1" x14ac:dyDescent="0.35">
      <c r="A26" s="66">
        <v>23</v>
      </c>
      <c r="B26" s="68" t="s">
        <v>119</v>
      </c>
      <c r="C26" s="114">
        <v>3.3318700999999999E-2</v>
      </c>
      <c r="D26" s="115">
        <v>1.4483341949999999</v>
      </c>
      <c r="E26" s="115">
        <v>26.088635947</v>
      </c>
      <c r="F26" s="115">
        <v>0</v>
      </c>
      <c r="G26" s="115">
        <v>1.0885962000000001E-2</v>
      </c>
      <c r="H26" s="115">
        <v>0</v>
      </c>
      <c r="I26" s="115">
        <v>0</v>
      </c>
      <c r="J26" s="115">
        <v>0</v>
      </c>
    </row>
    <row r="27" spans="1:10" ht="16.5" customHeight="1" x14ac:dyDescent="0.35">
      <c r="A27" s="66">
        <v>24</v>
      </c>
      <c r="B27" s="67" t="s">
        <v>120</v>
      </c>
      <c r="C27" s="114">
        <v>0.43800849600000002</v>
      </c>
      <c r="D27" s="115">
        <v>1.0303573999999999E-2</v>
      </c>
      <c r="E27" s="115">
        <v>2.6059756580000002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</row>
    <row r="28" spans="1:10" ht="16.5" customHeight="1" x14ac:dyDescent="0.35">
      <c r="A28" s="66">
        <v>25</v>
      </c>
      <c r="B28" s="67" t="s">
        <v>121</v>
      </c>
      <c r="C28" s="114">
        <v>1.4892031619999999</v>
      </c>
      <c r="D28" s="115">
        <v>1.5309448329999999</v>
      </c>
      <c r="E28" s="115">
        <v>36.354233776000001</v>
      </c>
      <c r="F28" s="115">
        <v>0</v>
      </c>
      <c r="G28" s="115">
        <v>1.0182570000000001E-3</v>
      </c>
      <c r="H28" s="115">
        <v>0</v>
      </c>
      <c r="I28" s="115">
        <v>0</v>
      </c>
      <c r="J28" s="115">
        <v>0</v>
      </c>
    </row>
    <row r="29" spans="1:10" ht="16.5" customHeight="1" x14ac:dyDescent="0.35">
      <c r="A29" s="66">
        <v>26</v>
      </c>
      <c r="B29" s="68" t="s">
        <v>122</v>
      </c>
      <c r="C29" s="114">
        <v>2517.2838485759999</v>
      </c>
      <c r="D29" s="115">
        <v>4299.6998761180002</v>
      </c>
      <c r="E29" s="115">
        <v>6702.6783141010001</v>
      </c>
      <c r="F29" s="115">
        <v>0</v>
      </c>
      <c r="G29" s="115">
        <v>25.106860607000002</v>
      </c>
      <c r="H29" s="115">
        <v>0</v>
      </c>
      <c r="I29" s="115">
        <v>0</v>
      </c>
      <c r="J29" s="115">
        <v>15.465256070000001</v>
      </c>
    </row>
    <row r="30" spans="1:10" ht="16.5" customHeight="1" x14ac:dyDescent="0.35">
      <c r="A30" s="66">
        <v>27</v>
      </c>
      <c r="B30" s="68" t="s">
        <v>123</v>
      </c>
      <c r="C30" s="114">
        <v>19.772987953000001</v>
      </c>
      <c r="D30" s="115">
        <v>62.357131432000003</v>
      </c>
      <c r="E30" s="115">
        <v>483.18120344200003</v>
      </c>
      <c r="F30" s="115">
        <v>0</v>
      </c>
      <c r="G30" s="115">
        <v>0.23382363</v>
      </c>
      <c r="H30" s="115">
        <v>0</v>
      </c>
      <c r="I30" s="115">
        <v>0</v>
      </c>
      <c r="J30" s="115">
        <v>0.884875403</v>
      </c>
    </row>
    <row r="31" spans="1:10" ht="16.5" customHeight="1" x14ac:dyDescent="0.35">
      <c r="A31" s="66">
        <v>28</v>
      </c>
      <c r="B31" s="68" t="s">
        <v>52</v>
      </c>
      <c r="C31" s="114">
        <v>117.528433828</v>
      </c>
      <c r="D31" s="115">
        <v>522.68659793799998</v>
      </c>
      <c r="E31" s="115">
        <v>5389.17504396</v>
      </c>
      <c r="F31" s="115">
        <v>0</v>
      </c>
      <c r="G31" s="115">
        <v>12.802212831</v>
      </c>
      <c r="H31" s="115">
        <v>0</v>
      </c>
      <c r="I31" s="115">
        <v>0</v>
      </c>
      <c r="J31" s="115">
        <v>17.145365225999999</v>
      </c>
    </row>
    <row r="32" spans="1:10" ht="16.5" customHeight="1" x14ac:dyDescent="0.35">
      <c r="A32" s="66">
        <v>29</v>
      </c>
      <c r="B32" s="68" t="s">
        <v>124</v>
      </c>
      <c r="C32" s="114">
        <v>9.3635864550000001</v>
      </c>
      <c r="D32" s="115">
        <v>3.1393583380000001</v>
      </c>
      <c r="E32" s="115">
        <v>41.273663710999998</v>
      </c>
      <c r="F32" s="115">
        <v>0</v>
      </c>
      <c r="G32" s="115">
        <v>0.124057944</v>
      </c>
      <c r="H32" s="115">
        <v>0</v>
      </c>
      <c r="I32" s="115">
        <v>0</v>
      </c>
      <c r="J32" s="115">
        <v>6.8351700000000002E-4</v>
      </c>
    </row>
    <row r="33" spans="1:10" ht="16.5" customHeight="1" x14ac:dyDescent="0.35">
      <c r="A33" s="66">
        <v>30</v>
      </c>
      <c r="B33" s="68" t="s">
        <v>125</v>
      </c>
      <c r="C33" s="114">
        <v>13.039640065</v>
      </c>
      <c r="D33" s="115">
        <v>53.886107666999997</v>
      </c>
      <c r="E33" s="115">
        <v>1227.1460971409999</v>
      </c>
      <c r="F33" s="115">
        <v>0</v>
      </c>
      <c r="G33" s="115">
        <v>1.115225562</v>
      </c>
      <c r="H33" s="115">
        <v>0</v>
      </c>
      <c r="I33" s="115">
        <v>0</v>
      </c>
      <c r="J33" s="115">
        <v>1.093307944</v>
      </c>
    </row>
    <row r="34" spans="1:10" ht="16.5" customHeight="1" x14ac:dyDescent="0.35">
      <c r="A34" s="66">
        <v>31</v>
      </c>
      <c r="B34" s="68" t="s">
        <v>126</v>
      </c>
      <c r="C34" s="114">
        <v>21.512520107</v>
      </c>
      <c r="D34" s="115">
        <v>63.950758395000001</v>
      </c>
      <c r="E34" s="115">
        <v>1613.4508517869999</v>
      </c>
      <c r="F34" s="115">
        <v>0</v>
      </c>
      <c r="G34" s="115">
        <v>1.132006992</v>
      </c>
      <c r="H34" s="115">
        <v>0</v>
      </c>
      <c r="I34" s="115">
        <v>0</v>
      </c>
      <c r="J34" s="115">
        <v>0.43615901800000001</v>
      </c>
    </row>
    <row r="35" spans="1:10" ht="16.5" customHeight="1" x14ac:dyDescent="0.35">
      <c r="A35" s="66">
        <v>32</v>
      </c>
      <c r="B35" s="67" t="s">
        <v>127</v>
      </c>
      <c r="C35" s="114">
        <v>0.25881771799999997</v>
      </c>
      <c r="D35" s="115">
        <v>25.477567309000001</v>
      </c>
      <c r="E35" s="115">
        <v>37.877110037000001</v>
      </c>
      <c r="F35" s="115">
        <v>0</v>
      </c>
      <c r="G35" s="115">
        <v>6.4233499999999995E-4</v>
      </c>
      <c r="H35" s="115">
        <v>0</v>
      </c>
      <c r="I35" s="115">
        <v>0</v>
      </c>
      <c r="J35" s="115">
        <v>0</v>
      </c>
    </row>
    <row r="36" spans="1:10" ht="16.5" customHeight="1" x14ac:dyDescent="0.35">
      <c r="A36" s="66">
        <v>33</v>
      </c>
      <c r="B36" s="68" t="s">
        <v>128</v>
      </c>
      <c r="C36" s="114">
        <v>2039.5833130200001</v>
      </c>
      <c r="D36" s="115">
        <v>1973.6247761310001</v>
      </c>
      <c r="E36" s="115">
        <v>3585.3688559840002</v>
      </c>
      <c r="F36" s="115">
        <v>0</v>
      </c>
      <c r="G36" s="115">
        <v>7.1112750250000003</v>
      </c>
      <c r="H36" s="115">
        <v>0</v>
      </c>
      <c r="I36" s="115">
        <v>0</v>
      </c>
      <c r="J36" s="115">
        <v>11.424362073999999</v>
      </c>
    </row>
    <row r="37" spans="1:10" ht="16.5" customHeight="1" x14ac:dyDescent="0.35">
      <c r="A37" s="66">
        <v>34</v>
      </c>
      <c r="B37" s="68" t="s">
        <v>129</v>
      </c>
      <c r="C37" s="114">
        <v>366.96501226499998</v>
      </c>
      <c r="D37" s="115">
        <v>286.363503665</v>
      </c>
      <c r="E37" s="115">
        <v>1348.0372124559999</v>
      </c>
      <c r="F37" s="115">
        <v>0</v>
      </c>
      <c r="G37" s="115">
        <v>2.0772712169999998</v>
      </c>
      <c r="H37" s="115">
        <v>0</v>
      </c>
      <c r="I37" s="115">
        <v>0</v>
      </c>
      <c r="J37" s="115">
        <v>0.76231423899999995</v>
      </c>
    </row>
    <row r="38" spans="1:10" ht="16.5" customHeight="1" x14ac:dyDescent="0.35">
      <c r="A38" s="66">
        <v>35</v>
      </c>
      <c r="B38" s="68" t="s">
        <v>130</v>
      </c>
      <c r="C38" s="114">
        <v>0.192901827</v>
      </c>
      <c r="D38" s="115">
        <v>0.27906604800000001</v>
      </c>
      <c r="E38" s="115">
        <v>10.539647141</v>
      </c>
      <c r="F38" s="115">
        <v>0</v>
      </c>
      <c r="G38" s="115">
        <v>1.4841669E-2</v>
      </c>
      <c r="H38" s="115">
        <v>0</v>
      </c>
      <c r="I38" s="115">
        <v>0</v>
      </c>
      <c r="J38" s="115">
        <v>0</v>
      </c>
    </row>
    <row r="39" spans="1:10" ht="16.5" customHeight="1" x14ac:dyDescent="0.35">
      <c r="A39" s="66">
        <v>36</v>
      </c>
      <c r="B39" s="68" t="s">
        <v>131</v>
      </c>
      <c r="C39" s="114">
        <v>64.215271741999999</v>
      </c>
      <c r="D39" s="115">
        <v>357.93066358700003</v>
      </c>
      <c r="E39" s="115">
        <v>3864.7534344770002</v>
      </c>
      <c r="F39" s="115">
        <v>0</v>
      </c>
      <c r="G39" s="115">
        <v>2.8008711970000002</v>
      </c>
      <c r="H39" s="115">
        <v>0</v>
      </c>
      <c r="I39" s="115">
        <v>0</v>
      </c>
      <c r="J39" s="115">
        <v>2.7482859730000002</v>
      </c>
    </row>
    <row r="40" spans="1:10" ht="16.5" customHeight="1" x14ac:dyDescent="0.35">
      <c r="A40" s="66">
        <v>37</v>
      </c>
      <c r="B40" s="68" t="s">
        <v>132</v>
      </c>
      <c r="C40" s="114">
        <v>2.0780570749999998</v>
      </c>
      <c r="D40" s="115">
        <v>18.90750946</v>
      </c>
      <c r="E40" s="115">
        <v>362.11143270399998</v>
      </c>
      <c r="F40" s="115">
        <v>0</v>
      </c>
      <c r="G40" s="115">
        <v>0.695615655</v>
      </c>
      <c r="H40" s="115">
        <v>0</v>
      </c>
      <c r="I40" s="115">
        <v>0</v>
      </c>
      <c r="J40" s="115">
        <v>2.7628584000000001E-2</v>
      </c>
    </row>
    <row r="41" spans="1:10" ht="16.5" customHeight="1" x14ac:dyDescent="0.35">
      <c r="A41" s="66">
        <v>38</v>
      </c>
      <c r="B41" s="68" t="s">
        <v>133</v>
      </c>
      <c r="C41" s="114">
        <v>252.49167130999999</v>
      </c>
      <c r="D41" s="115">
        <v>834.98125628000003</v>
      </c>
      <c r="E41" s="115">
        <v>3591.48322134</v>
      </c>
      <c r="F41" s="115">
        <v>0</v>
      </c>
      <c r="G41" s="115">
        <v>7.8365609579999997</v>
      </c>
      <c r="H41" s="115">
        <v>0</v>
      </c>
      <c r="I41" s="115">
        <v>0</v>
      </c>
      <c r="J41" s="115">
        <v>5.5757912770000004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2025-05-08T12:32:09Z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