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45307709\Downloads\New folder (24)\"/>
    </mc:Choice>
  </mc:AlternateContent>
  <xr:revisionPtr revIDLastSave="0" documentId="13_ncr:1_{0CAAE3F6-69DA-4C4F-B292-FC6018BD5D6E}" xr6:coauthVersionLast="47" xr6:coauthVersionMax="47" xr10:uidLastSave="{00000000-0000-0000-0000-000000000000}"/>
  <bookViews>
    <workbookView xWindow="-110" yWindow="-110" windowWidth="19420" windowHeight="10420" xr2:uid="{00000000-000D-0000-FFFF-FFFF00000000}"/>
  </bookViews>
  <sheets>
    <sheet name="ChildEducationCalculator" sheetId="13" r:id="rId1"/>
    <sheet name="Data" sheetId="9" state="hidden" r:id="rId2"/>
  </sheets>
  <definedNames>
    <definedName name="IconProf">INDEX(Data!$A$2:$D$11,MATCH(ChildEducationCalculator!$B$3,Data!$A$2:$A$11,0),4)</definedName>
    <definedName name="ProIcon">INDEX(Data!$A$2:$D$11,MATCH(ChildEducationCalculator!XFD1048567,Data!$A$2:$A$11,0),4)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 l="1"/>
  <c r="B8" i="13"/>
  <c r="B15" i="13"/>
  <c r="B11" i="13" s="1"/>
  <c r="B13" i="13"/>
  <c r="B16" i="13" l="1"/>
  <c r="B17" i="13" s="1"/>
</calcChain>
</file>

<file path=xl/sharedStrings.xml><?xml version="1.0" encoding="utf-8"?>
<sst xmlns="http://schemas.openxmlformats.org/spreadsheetml/2006/main" count="39" uniqueCount="35">
  <si>
    <t>Inflation rate</t>
  </si>
  <si>
    <t>Target Corpus</t>
  </si>
  <si>
    <t>How Old is your Child?</t>
  </si>
  <si>
    <t>What do you want your child to be?</t>
  </si>
  <si>
    <t>Where would you like your child to study?</t>
  </si>
  <si>
    <t>How much have you kept aside for your child upto now?</t>
  </si>
  <si>
    <t>Lawyer</t>
  </si>
  <si>
    <t>Doctor</t>
  </si>
  <si>
    <t>Data Scientist</t>
  </si>
  <si>
    <t>Scientist</t>
  </si>
  <si>
    <t>Actor/Artist</t>
  </si>
  <si>
    <t>Chef</t>
  </si>
  <si>
    <t>Journalist</t>
  </si>
  <si>
    <t>Investment Banker/Fund Manager</t>
  </si>
  <si>
    <t>What is the existing cost of education approximately?</t>
  </si>
  <si>
    <t>Pilot</t>
  </si>
  <si>
    <t>Astronaut</t>
  </si>
  <si>
    <t>Current Cost of Education</t>
  </si>
  <si>
    <t>India</t>
  </si>
  <si>
    <t>Abroad</t>
  </si>
  <si>
    <t>Required Rate of Return</t>
  </si>
  <si>
    <t>Child Age</t>
  </si>
  <si>
    <t>Number of Years from now</t>
  </si>
  <si>
    <t>How much SIP should you do every month?</t>
  </si>
  <si>
    <t>Output Fields</t>
  </si>
  <si>
    <t>Input Fields</t>
  </si>
  <si>
    <t>By the Age of</t>
  </si>
  <si>
    <t>Annual inflation rate</t>
  </si>
  <si>
    <t>Your savings today would have degrown to</t>
  </si>
  <si>
    <t>Monthly Compounded Rate of Return</t>
  </si>
  <si>
    <t>(Assuming the savings would not be invested elsewhere and is kept in cash)</t>
  </si>
  <si>
    <t>(0-1Cr. Range)</t>
  </si>
  <si>
    <t>Icon</t>
  </si>
  <si>
    <t xml:space="preserve"> </t>
  </si>
  <si>
    <t>Disclaimer : The calculator is meant for investor education purpose only and not aimed at soliciting investments in any particular scheme of HSBC Mutual Fund. As per AMFI Best Practice guidelines 109 dated November 1, 2023 read with AMFI guidelines 109A dated September 10, 2024, it is clarified that range of return of 2% to 13% to be considered for illustration purpose and to explain the power of compounding. Past performance may or may not be sustained in future and is not a guarantee of any future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</si>
</sst>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Red]\-&quot;£&quot;#,##0.00"/>
    <numFmt numFmtId="165" formatCode="_-* #,##0.00_-;\-* #,##0.00_-;_-* &quot;-&quot;??_-;_-@_-"/>
    <numFmt numFmtId="166" formatCode="_(* #,##0_);_(* \(#,##0\);_(* &quot;-&quot;??_);_(@_)"/>
    <numFmt numFmtId="167" formatCode="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1" fontId="0" fillId="0" borderId="0" xfId="0" applyNumberFormat="1"/>
    <xf numFmtId="1" fontId="0" fillId="0" borderId="0" xfId="1" applyNumberFormat="1" applyFont="1"/>
    <xf numFmtId="9" fontId="0" fillId="0" borderId="0" xfId="0" applyNumberFormat="1"/>
    <xf numFmtId="0" fontId="3" fillId="0" borderId="0" xfId="0" applyFont="1"/>
    <xf numFmtId="0" fontId="4" fillId="0" borderId="0" xfId="0" applyFont="1"/>
    <xf numFmtId="0" fontId="5" fillId="3" borderId="0" xfId="0" applyFont="1" applyFill="1"/>
    <xf numFmtId="0" fontId="4" fillId="3" borderId="0" xfId="0" applyFont="1" applyFill="1"/>
    <xf numFmtId="0" fontId="4" fillId="5" borderId="0" xfId="0" applyFont="1" applyFill="1"/>
    <xf numFmtId="0" fontId="4" fillId="2" borderId="0" xfId="0" applyFont="1" applyFill="1"/>
    <xf numFmtId="166" fontId="4" fillId="0" borderId="0" xfId="1" applyNumberFormat="1" applyFont="1" applyProtection="1">
      <protection hidden="1"/>
    </xf>
    <xf numFmtId="9" fontId="4" fillId="0" borderId="0" xfId="2" applyFont="1" applyProtection="1">
      <protection hidden="1"/>
    </xf>
    <xf numFmtId="167" fontId="4" fillId="0" borderId="0" xfId="2" applyNumberFormat="1" applyFont="1" applyProtection="1">
      <protection hidden="1"/>
    </xf>
    <xf numFmtId="0" fontId="4" fillId="0" borderId="0" xfId="0" applyFont="1" applyProtection="1">
      <protection hidden="1"/>
    </xf>
    <xf numFmtId="0" fontId="4" fillId="4" borderId="0" xfId="0" applyFont="1" applyFill="1" applyProtection="1">
      <protection hidden="1"/>
    </xf>
    <xf numFmtId="166" fontId="4" fillId="4" borderId="0" xfId="1" applyNumberFormat="1" applyFont="1" applyFill="1" applyProtection="1">
      <protection hidden="1"/>
    </xf>
    <xf numFmtId="38" fontId="4" fillId="4" borderId="0" xfId="0" applyNumberFormat="1" applyFont="1" applyFill="1" applyProtection="1">
      <protection hidden="1"/>
    </xf>
    <xf numFmtId="164" fontId="4" fillId="0" borderId="0" xfId="0" applyNumberFormat="1" applyFont="1"/>
    <xf numFmtId="165" fontId="4" fillId="0" borderId="0" xfId="0" applyNumberFormat="1" applyFont="1"/>
    <xf numFmtId="9" fontId="4" fillId="0" borderId="0" xfId="0" applyNumberFormat="1" applyFont="1"/>
    <xf numFmtId="0" fontId="2" fillId="0" borderId="0" xfId="0" applyFont="1"/>
    <xf numFmtId="0" fontId="6" fillId="0" borderId="0" xfId="0" applyFont="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sv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8.sv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svg"/><Relationship Id="rId9" Type="http://schemas.openxmlformats.org/officeDocument/2006/relationships/image" Target="../media/image11.svg"/><Relationship Id="rId14" Type="http://schemas.openxmlformats.org/officeDocument/2006/relationships/image" Target="../media/image1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609600</xdr:colOff>
          <xdr:row>7</xdr:row>
          <xdr:rowOff>25400</xdr:rowOff>
        </xdr:to>
        <xdr:pic>
          <xdr:nvPicPr>
            <xdr:cNvPr id="3" name="Graphic 2" descr="Judge female with solid fill">
              <a:extLst>
                <a:ext uri="{FF2B5EF4-FFF2-40B4-BE49-F238E27FC236}">
                  <a16:creationId xmlns:a16="http://schemas.microsoft.com/office/drawing/2014/main" id="{CAC0A0FE-04B0-4952-BDFE-3DB9F69DF80F}"/>
                </a:ext>
              </a:extLst>
            </xdr:cNvPr>
            <xdr:cNvPicPr>
              <a:picLocks noChangeAspect="1"/>
              <a:extLst>
                <a:ext uri="{84589F7E-364E-4C9E-8A38-B11213B215E9}">
                  <a14:cameraTool cellRange="IconProf" spid="_x0000_s22540"/>
                </a:ext>
              </a:extLst>
            </xdr:cNvPicPr>
          </xdr:nvPicPr>
          <xdr:blipFill>
            <a:blip xmlns:r="http://schemas.openxmlformats.org/officeDocument/2006/relationships" r:embed="rId1"/>
            <a:stretch>
              <a:fillRect/>
            </a:stretch>
          </xdr:blipFill>
          <xdr:spPr>
            <a:xfrm>
              <a:off x="3632200" y="590550"/>
              <a:ext cx="609600" cy="812800"/>
            </a:xfrm>
            <a:prstGeom prst="rect">
              <a:avLst/>
            </a:prstGeom>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1016</xdr:colOff>
      <xdr:row>1</xdr:row>
      <xdr:rowOff>726091</xdr:rowOff>
    </xdr:to>
    <xdr:pic>
      <xdr:nvPicPr>
        <xdr:cNvPr id="2" name="Graphic 1" descr="Judge female with solid fill">
          <a:extLst>
            <a:ext uri="{FF2B5EF4-FFF2-40B4-BE49-F238E27FC236}">
              <a16:creationId xmlns:a16="http://schemas.microsoft.com/office/drawing/2014/main" id="{F2F5B6C6-B63A-4DCB-99AD-04C1C45184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82800" y="184150"/>
          <a:ext cx="737616" cy="726091"/>
        </a:xfrm>
        <a:prstGeom prst="rect">
          <a:avLst/>
        </a:prstGeom>
      </xdr:spPr>
    </xdr:pic>
    <xdr:clientData/>
  </xdr:twoCellAnchor>
  <xdr:twoCellAnchor editAs="oneCell">
    <xdr:from>
      <xdr:col>3</xdr:col>
      <xdr:colOff>0</xdr:colOff>
      <xdr:row>2</xdr:row>
      <xdr:rowOff>0</xdr:rowOff>
    </xdr:from>
    <xdr:to>
      <xdr:col>3</xdr:col>
      <xdr:colOff>608400</xdr:colOff>
      <xdr:row>2</xdr:row>
      <xdr:rowOff>598875</xdr:rowOff>
    </xdr:to>
    <xdr:pic>
      <xdr:nvPicPr>
        <xdr:cNvPr id="3" name="Graphic 2" descr="Doctor male with solid fill">
          <a:extLst>
            <a:ext uri="{FF2B5EF4-FFF2-40B4-BE49-F238E27FC236}">
              <a16:creationId xmlns:a16="http://schemas.microsoft.com/office/drawing/2014/main" id="{0FB168EC-F169-4842-B097-5D4A2F3C46B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82800" y="933450"/>
          <a:ext cx="608400" cy="598875"/>
        </a:xfrm>
        <a:prstGeom prst="rect">
          <a:avLst/>
        </a:prstGeom>
      </xdr:spPr>
    </xdr:pic>
    <xdr:clientData/>
  </xdr:twoCellAnchor>
  <xdr:twoCellAnchor editAs="oneCell">
    <xdr:from>
      <xdr:col>3</xdr:col>
      <xdr:colOff>0</xdr:colOff>
      <xdr:row>3</xdr:row>
      <xdr:rowOff>0</xdr:rowOff>
    </xdr:from>
    <xdr:to>
      <xdr:col>3</xdr:col>
      <xdr:colOff>608400</xdr:colOff>
      <xdr:row>3</xdr:row>
      <xdr:rowOff>598875</xdr:rowOff>
    </xdr:to>
    <xdr:pic>
      <xdr:nvPicPr>
        <xdr:cNvPr id="4" name="Graphic 3" descr="Pilot female with solid fill">
          <a:extLst>
            <a:ext uri="{FF2B5EF4-FFF2-40B4-BE49-F238E27FC236}">
              <a16:creationId xmlns:a16="http://schemas.microsoft.com/office/drawing/2014/main" id="{51169B42-0C7E-4630-96E1-BE4F2A5811A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82800" y="1663700"/>
          <a:ext cx="608400" cy="598875"/>
        </a:xfrm>
        <a:prstGeom prst="rect">
          <a:avLst/>
        </a:prstGeom>
      </xdr:spPr>
    </xdr:pic>
    <xdr:clientData/>
  </xdr:twoCellAnchor>
  <xdr:twoCellAnchor editAs="oneCell">
    <xdr:from>
      <xdr:col>3</xdr:col>
      <xdr:colOff>0</xdr:colOff>
      <xdr:row>4</xdr:row>
      <xdr:rowOff>0</xdr:rowOff>
    </xdr:from>
    <xdr:to>
      <xdr:col>3</xdr:col>
      <xdr:colOff>542925</xdr:colOff>
      <xdr:row>4</xdr:row>
      <xdr:rowOff>540117</xdr:rowOff>
    </xdr:to>
    <xdr:pic>
      <xdr:nvPicPr>
        <xdr:cNvPr id="5" name="Picture 4">
          <a:extLst>
            <a:ext uri="{FF2B5EF4-FFF2-40B4-BE49-F238E27FC236}">
              <a16:creationId xmlns:a16="http://schemas.microsoft.com/office/drawing/2014/main" id="{40D10840-7D4B-4C49-AA98-BEFE5A6D98E9}"/>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4011" r="14954"/>
        <a:stretch/>
      </xdr:blipFill>
      <xdr:spPr bwMode="auto">
        <a:xfrm>
          <a:off x="2082800" y="2393950"/>
          <a:ext cx="542925" cy="540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3</xdr:col>
      <xdr:colOff>608400</xdr:colOff>
      <xdr:row>5</xdr:row>
      <xdr:rowOff>598875</xdr:rowOff>
    </xdr:to>
    <xdr:pic>
      <xdr:nvPicPr>
        <xdr:cNvPr id="6" name="Graphic 5" descr="Scientist female with solid fill">
          <a:extLst>
            <a:ext uri="{FF2B5EF4-FFF2-40B4-BE49-F238E27FC236}">
              <a16:creationId xmlns:a16="http://schemas.microsoft.com/office/drawing/2014/main" id="{D09846D6-CDDD-4A7A-BBDC-2723FCCE53C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2082800" y="3124200"/>
          <a:ext cx="608400" cy="598875"/>
        </a:xfrm>
        <a:prstGeom prst="rect">
          <a:avLst/>
        </a:prstGeom>
      </xdr:spPr>
    </xdr:pic>
    <xdr:clientData/>
  </xdr:twoCellAnchor>
  <xdr:twoCellAnchor editAs="oneCell">
    <xdr:from>
      <xdr:col>3</xdr:col>
      <xdr:colOff>0</xdr:colOff>
      <xdr:row>6</xdr:row>
      <xdr:rowOff>0</xdr:rowOff>
    </xdr:from>
    <xdr:to>
      <xdr:col>3</xdr:col>
      <xdr:colOff>608400</xdr:colOff>
      <xdr:row>6</xdr:row>
      <xdr:rowOff>488393</xdr:rowOff>
    </xdr:to>
    <xdr:pic>
      <xdr:nvPicPr>
        <xdr:cNvPr id="7" name="Picture 6">
          <a:extLst>
            <a:ext uri="{FF2B5EF4-FFF2-40B4-BE49-F238E27FC236}">
              <a16:creationId xmlns:a16="http://schemas.microsoft.com/office/drawing/2014/main" id="{0FEC8959-FFB6-482A-889B-CA0645590DE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082800" y="3854450"/>
          <a:ext cx="608400" cy="488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1975</xdr:colOff>
      <xdr:row>7</xdr:row>
      <xdr:rowOff>598875</xdr:rowOff>
    </xdr:to>
    <xdr:pic>
      <xdr:nvPicPr>
        <xdr:cNvPr id="8" name="Graphic 7" descr="Chef female with solid fill">
          <a:extLst>
            <a:ext uri="{FF2B5EF4-FFF2-40B4-BE49-F238E27FC236}">
              <a16:creationId xmlns:a16="http://schemas.microsoft.com/office/drawing/2014/main" id="{6DCBDD94-52A9-4A8C-8394-B544DF04780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082800" y="4584700"/>
          <a:ext cx="656025" cy="598875"/>
        </a:xfrm>
        <a:prstGeom prst="rect">
          <a:avLst/>
        </a:prstGeom>
      </xdr:spPr>
    </xdr:pic>
    <xdr:clientData/>
  </xdr:twoCellAnchor>
  <xdr:twoCellAnchor editAs="oneCell">
    <xdr:from>
      <xdr:col>3</xdr:col>
      <xdr:colOff>0</xdr:colOff>
      <xdr:row>8</xdr:row>
      <xdr:rowOff>0</xdr:rowOff>
    </xdr:from>
    <xdr:to>
      <xdr:col>3</xdr:col>
      <xdr:colOff>560454</xdr:colOff>
      <xdr:row>8</xdr:row>
      <xdr:rowOff>550343</xdr:rowOff>
    </xdr:to>
    <xdr:pic>
      <xdr:nvPicPr>
        <xdr:cNvPr id="9" name="Picture 8">
          <a:extLst>
            <a:ext uri="{FF2B5EF4-FFF2-40B4-BE49-F238E27FC236}">
              <a16:creationId xmlns:a16="http://schemas.microsoft.com/office/drawing/2014/main" id="{D98C8FC4-A2D9-4A42-81C2-70B3060D9205}"/>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082800" y="5314950"/>
          <a:ext cx="560454" cy="550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435</xdr:colOff>
      <xdr:row>9</xdr:row>
      <xdr:rowOff>598875</xdr:rowOff>
    </xdr:to>
    <xdr:pic>
      <xdr:nvPicPr>
        <xdr:cNvPr id="10" name="Picture 9" descr="A person with a growing graph and a coin&#10;&#10;Description automatically generated">
          <a:extLst>
            <a:ext uri="{FF2B5EF4-FFF2-40B4-BE49-F238E27FC236}">
              <a16:creationId xmlns:a16="http://schemas.microsoft.com/office/drawing/2014/main" id="{5FF825FD-BACA-4FB7-988E-167D2D346F9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082800" y="6045200"/>
          <a:ext cx="730685" cy="598875"/>
        </a:xfrm>
        <a:prstGeom prst="rect">
          <a:avLst/>
        </a:prstGeom>
      </xdr:spPr>
    </xdr:pic>
    <xdr:clientData/>
  </xdr:twoCellAnchor>
  <xdr:twoCellAnchor editAs="oneCell">
    <xdr:from>
      <xdr:col>3</xdr:col>
      <xdr:colOff>0</xdr:colOff>
      <xdr:row>10</xdr:row>
      <xdr:rowOff>0</xdr:rowOff>
    </xdr:from>
    <xdr:to>
      <xdr:col>3</xdr:col>
      <xdr:colOff>534972</xdr:colOff>
      <xdr:row>10</xdr:row>
      <xdr:rowOff>598875</xdr:rowOff>
    </xdr:to>
    <xdr:pic>
      <xdr:nvPicPr>
        <xdr:cNvPr id="11" name="Picture 10">
          <a:extLst>
            <a:ext uri="{FF2B5EF4-FFF2-40B4-BE49-F238E27FC236}">
              <a16:creationId xmlns:a16="http://schemas.microsoft.com/office/drawing/2014/main" id="{C4BF8C26-F3A6-4C85-9BBD-1E0A36FFD144}"/>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26818" t="10811" r="26818" b="10811"/>
        <a:stretch/>
      </xdr:blipFill>
      <xdr:spPr bwMode="auto">
        <a:xfrm>
          <a:off x="2082800" y="6775450"/>
          <a:ext cx="534972" cy="59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70585-7E6A-425F-9E31-FBF2BAF3E2EB}">
  <dimension ref="A1:G31"/>
  <sheetViews>
    <sheetView showGridLines="0" tabSelected="1" zoomScaleNormal="100" workbookViewId="0">
      <selection activeCell="C15" sqref="C15"/>
    </sheetView>
  </sheetViews>
  <sheetFormatPr defaultColWidth="9.1796875" defaultRowHeight="15.5" x14ac:dyDescent="0.35"/>
  <cols>
    <col min="1" max="1" width="52" style="5" customWidth="1"/>
    <col min="2" max="2" width="15" style="5" customWidth="1"/>
    <col min="3" max="3" width="41.81640625" style="5" customWidth="1"/>
    <col min="4" max="6" width="9.1796875" style="5"/>
    <col min="7" max="7" width="12.7265625" style="5" bestFit="1" customWidth="1"/>
    <col min="8" max="9" width="9.1796875" style="5"/>
    <col min="10" max="10" width="31.81640625" style="5" customWidth="1"/>
    <col min="11" max="16384" width="9.1796875" style="5"/>
  </cols>
  <sheetData>
    <row r="1" spans="1:4" x14ac:dyDescent="0.35">
      <c r="A1" s="4" t="s">
        <v>25</v>
      </c>
    </row>
    <row r="2" spans="1:4" x14ac:dyDescent="0.35">
      <c r="A2" s="5" t="s">
        <v>2</v>
      </c>
      <c r="B2" s="6">
        <v>2</v>
      </c>
      <c r="C2" s="5" t="s">
        <v>26</v>
      </c>
      <c r="D2" s="7">
        <v>22</v>
      </c>
    </row>
    <row r="3" spans="1:4" x14ac:dyDescent="0.35">
      <c r="A3" s="5" t="s">
        <v>3</v>
      </c>
      <c r="B3" s="8" t="s">
        <v>8</v>
      </c>
      <c r="C3" s="5" t="s">
        <v>4</v>
      </c>
      <c r="D3" s="8" t="s">
        <v>18</v>
      </c>
    </row>
    <row r="4" spans="1:4" x14ac:dyDescent="0.35">
      <c r="B4" s="9"/>
      <c r="C4" s="9"/>
      <c r="D4" s="9"/>
    </row>
    <row r="5" spans="1:4" x14ac:dyDescent="0.35">
      <c r="B5" s="9"/>
      <c r="C5" s="9"/>
      <c r="D5" s="9"/>
    </row>
    <row r="6" spans="1:4" x14ac:dyDescent="0.35">
      <c r="B6" s="9"/>
      <c r="C6" s="9"/>
      <c r="D6" s="9"/>
    </row>
    <row r="7" spans="1:4" x14ac:dyDescent="0.35">
      <c r="A7"/>
    </row>
    <row r="8" spans="1:4" x14ac:dyDescent="0.35">
      <c r="A8" s="5" t="s">
        <v>14</v>
      </c>
      <c r="B8" s="10">
        <f>IF(D3=Data!B1,VLOOKUP(B3,Data!A:C,2,0),VLOOKUP(ChildEducationCalculator!B3,Data!A:C,3,0))</f>
        <v>2500000</v>
      </c>
      <c r="C8"/>
    </row>
    <row r="9" spans="1:4" x14ac:dyDescent="0.35">
      <c r="A9" s="5" t="s">
        <v>5</v>
      </c>
      <c r="B9" s="10">
        <v>5000000</v>
      </c>
      <c r="C9" s="5" t="s">
        <v>31</v>
      </c>
    </row>
    <row r="10" spans="1:4" x14ac:dyDescent="0.35">
      <c r="A10" s="5" t="s">
        <v>27</v>
      </c>
      <c r="B10" s="11">
        <v>0.06</v>
      </c>
    </row>
    <row r="11" spans="1:4" x14ac:dyDescent="0.35">
      <c r="A11" s="5" t="s">
        <v>28</v>
      </c>
      <c r="B11" s="10">
        <f>-PV(((1+B10)^(1/12)-1),B15*12,,B9,0)</f>
        <v>1559023.6344304017</v>
      </c>
      <c r="C11" s="5" t="s">
        <v>30</v>
      </c>
    </row>
    <row r="12" spans="1:4" x14ac:dyDescent="0.35">
      <c r="A12" s="5" t="s">
        <v>20</v>
      </c>
      <c r="B12" s="11">
        <v>0.12</v>
      </c>
    </row>
    <row r="13" spans="1:4" x14ac:dyDescent="0.35">
      <c r="A13" s="5" t="s">
        <v>29</v>
      </c>
      <c r="B13" s="12">
        <f>(1+B12)^(1/12)-1</f>
        <v>9.4887929345830457E-3</v>
      </c>
      <c r="C13"/>
    </row>
    <row r="14" spans="1:4" x14ac:dyDescent="0.35">
      <c r="A14" s="4" t="s">
        <v>24</v>
      </c>
      <c r="B14" s="13"/>
    </row>
    <row r="15" spans="1:4" x14ac:dyDescent="0.35">
      <c r="A15" s="5" t="s">
        <v>22</v>
      </c>
      <c r="B15" s="14">
        <f>D2-B2</f>
        <v>20</v>
      </c>
    </row>
    <row r="16" spans="1:4" x14ac:dyDescent="0.35">
      <c r="A16" s="5" t="s">
        <v>1</v>
      </c>
      <c r="B16" s="15">
        <f>(B8*((1+B10)^B15))-B11</f>
        <v>6458815.0461017182</v>
      </c>
    </row>
    <row r="17" spans="1:7" x14ac:dyDescent="0.35">
      <c r="A17" s="5" t="s">
        <v>23</v>
      </c>
      <c r="B17" s="16">
        <f>-ROUND(PMT(B13,B15*12,,B16,1),0)</f>
        <v>7022</v>
      </c>
    </row>
    <row r="20" spans="1:7" ht="130.5" x14ac:dyDescent="0.35">
      <c r="A20" s="21" t="s">
        <v>34</v>
      </c>
      <c r="B20" s="17"/>
      <c r="C20" s="18"/>
    </row>
    <row r="21" spans="1:7" x14ac:dyDescent="0.35">
      <c r="B21" s="18"/>
    </row>
    <row r="31" spans="1:7" x14ac:dyDescent="0.35">
      <c r="E31" s="19"/>
      <c r="G31" s="18"/>
    </row>
  </sheetData>
  <dataValidations count="1">
    <dataValidation type="decimal" allowBlank="1" showInputMessage="1" showErrorMessage="1" sqref="B9" xr:uid="{5E6D36CB-A13B-43CE-9D37-F3FFE9FF2032}">
      <formula1>0</formula1>
      <formula2>10000000</formula2>
    </dataValidation>
  </dataValidations>
  <pageMargins left="0.7" right="0.7" top="0.75" bottom="0.75" header="0.3" footer="0.3"/>
  <pageSetup paperSize="9" orientation="portrait" r:id="rId1"/>
  <headerFooter>
    <oddFooter>&amp;C&amp;1#&amp;"Calibri"&amp;10&amp;K000000PUBLIC</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84B6ADB-CCA5-4B22-AD08-19B798AC46B6}">
          <x14:formula1>
            <xm:f>Data!$B$1:$C$1</xm:f>
          </x14:formula1>
          <xm:sqref>D3</xm:sqref>
        </x14:dataValidation>
        <x14:dataValidation type="list" allowBlank="1" showInputMessage="1" showErrorMessage="1" xr:uid="{F6F8B074-2ADC-40C0-9A2A-09B4E3235E44}">
          <x14:formula1>
            <xm:f>Data!$J$2:$J$10</xm:f>
          </x14:formula1>
          <xm:sqref>B10</xm:sqref>
        </x14:dataValidation>
        <x14:dataValidation type="list" allowBlank="1" showInputMessage="1" showErrorMessage="1" xr:uid="{D29AED7C-E1E6-41A9-A7C8-AB2971251C44}">
          <x14:formula1>
            <xm:f>Data!$H$2:$H$19</xm:f>
          </x14:formula1>
          <xm:sqref>D2</xm:sqref>
        </x14:dataValidation>
        <x14:dataValidation type="list" allowBlank="1" showInputMessage="1" showErrorMessage="1" xr:uid="{606F5651-17BF-440B-8244-A75F57873B20}">
          <x14:formula1>
            <xm:f>Data!$F$2:$F$18</xm:f>
          </x14:formula1>
          <xm:sqref>B2</xm:sqref>
        </x14:dataValidation>
        <x14:dataValidation type="list" allowBlank="1" showInputMessage="1" showErrorMessage="1" xr:uid="{FC8D789D-3954-488E-8232-37536B2ED6ED}">
          <x14:formula1>
            <xm:f>Data!$A$2:$A$11</xm:f>
          </x14:formula1>
          <xm:sqref>B3</xm:sqref>
        </x14:dataValidation>
        <x14:dataValidation type="list" allowBlank="1" showInputMessage="1" showErrorMessage="1" xr:uid="{EDB013D3-0A5E-4FFA-A23F-9C46E4513FCA}">
          <x14:formula1>
            <xm:f>Data!$L$2:$L$20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3008-09AD-4CE1-9B19-E5CE27AB6028}">
  <dimension ref="A1:M20"/>
  <sheetViews>
    <sheetView topLeftCell="A6" workbookViewId="0">
      <selection activeCell="L2" sqref="L2:L14"/>
    </sheetView>
  </sheetViews>
  <sheetFormatPr defaultRowHeight="14.5" x14ac:dyDescent="0.35"/>
  <cols>
    <col min="1" max="1" width="34.81640625" customWidth="1"/>
    <col min="2" max="3" width="15.26953125" style="1" bestFit="1" customWidth="1"/>
  </cols>
  <sheetData>
    <row r="1" spans="1:13" ht="49.5" customHeight="1" x14ac:dyDescent="0.35">
      <c r="A1" s="20" t="s">
        <v>17</v>
      </c>
      <c r="B1" s="20" t="s">
        <v>18</v>
      </c>
      <c r="C1" s="20" t="s">
        <v>19</v>
      </c>
      <c r="D1" s="20" t="s">
        <v>32</v>
      </c>
      <c r="E1" s="20"/>
      <c r="F1" s="20" t="s">
        <v>21</v>
      </c>
      <c r="G1" s="20"/>
      <c r="H1" s="20" t="s">
        <v>26</v>
      </c>
      <c r="I1" s="20"/>
      <c r="J1" s="20" t="s">
        <v>0</v>
      </c>
      <c r="K1" s="20"/>
      <c r="L1" s="20" t="s">
        <v>20</v>
      </c>
      <c r="M1" s="20"/>
    </row>
    <row r="2" spans="1:13" ht="66" customHeight="1" x14ac:dyDescent="0.35">
      <c r="A2" t="s">
        <v>6</v>
      </c>
      <c r="B2" s="2">
        <v>2500000</v>
      </c>
      <c r="C2" s="2">
        <v>4000000</v>
      </c>
      <c r="F2">
        <v>1</v>
      </c>
      <c r="H2">
        <v>18</v>
      </c>
      <c r="J2" s="3">
        <v>0.04</v>
      </c>
      <c r="L2" s="3">
        <v>0.02</v>
      </c>
    </row>
    <row r="3" spans="1:13" ht="66" customHeight="1" x14ac:dyDescent="0.35">
      <c r="A3" t="s">
        <v>7</v>
      </c>
      <c r="B3" s="1">
        <v>5000000</v>
      </c>
      <c r="C3" s="1">
        <v>10000000</v>
      </c>
      <c r="F3">
        <v>2</v>
      </c>
      <c r="H3">
        <v>19</v>
      </c>
      <c r="J3" s="3">
        <v>0.05</v>
      </c>
      <c r="L3" s="3">
        <v>0.03</v>
      </c>
    </row>
    <row r="4" spans="1:13" ht="66" customHeight="1" x14ac:dyDescent="0.35">
      <c r="A4" t="s">
        <v>15</v>
      </c>
      <c r="B4" s="1">
        <v>2200000</v>
      </c>
      <c r="C4" s="1">
        <v>3500000</v>
      </c>
      <c r="F4">
        <v>3</v>
      </c>
      <c r="H4">
        <v>20</v>
      </c>
      <c r="J4" s="3">
        <v>0.06</v>
      </c>
      <c r="L4" s="3">
        <v>0.04</v>
      </c>
    </row>
    <row r="5" spans="1:13" ht="64" customHeight="1" x14ac:dyDescent="0.35">
      <c r="A5" t="s">
        <v>8</v>
      </c>
      <c r="B5" s="1">
        <v>2500000</v>
      </c>
      <c r="C5" s="1">
        <v>3000000</v>
      </c>
      <c r="F5">
        <v>4</v>
      </c>
      <c r="H5">
        <v>21</v>
      </c>
      <c r="J5" s="3">
        <v>7.0000000000000007E-2</v>
      </c>
      <c r="L5" s="3">
        <v>0.05</v>
      </c>
    </row>
    <row r="6" spans="1:13" ht="64" customHeight="1" x14ac:dyDescent="0.35">
      <c r="A6" t="s">
        <v>9</v>
      </c>
      <c r="B6" s="1">
        <v>3100000</v>
      </c>
      <c r="C6" s="1">
        <v>4000000</v>
      </c>
      <c r="F6">
        <v>5</v>
      </c>
      <c r="H6">
        <v>22</v>
      </c>
      <c r="J6" s="3">
        <v>0.08</v>
      </c>
      <c r="L6" s="3">
        <v>0.06</v>
      </c>
    </row>
    <row r="7" spans="1:13" ht="49.5" customHeight="1" x14ac:dyDescent="0.35">
      <c r="A7" t="s">
        <v>10</v>
      </c>
      <c r="B7" s="1">
        <v>2000000</v>
      </c>
      <c r="C7" s="1">
        <v>3500000</v>
      </c>
      <c r="F7">
        <v>6</v>
      </c>
      <c r="H7">
        <v>23</v>
      </c>
      <c r="J7" s="3">
        <v>0.09</v>
      </c>
      <c r="L7" s="3">
        <v>7.0000000000000007E-2</v>
      </c>
    </row>
    <row r="8" spans="1:13" ht="61" customHeight="1" x14ac:dyDescent="0.35">
      <c r="A8" t="s">
        <v>11</v>
      </c>
      <c r="B8" s="1">
        <v>2600000</v>
      </c>
      <c r="C8" s="1">
        <v>7000000</v>
      </c>
      <c r="F8">
        <v>7</v>
      </c>
      <c r="H8">
        <v>24</v>
      </c>
      <c r="J8" s="3">
        <v>0.1</v>
      </c>
      <c r="L8" s="3">
        <v>0.08</v>
      </c>
    </row>
    <row r="9" spans="1:13" ht="49.5" customHeight="1" x14ac:dyDescent="0.35">
      <c r="A9" t="s">
        <v>12</v>
      </c>
      <c r="B9" s="1">
        <v>1700000</v>
      </c>
      <c r="C9" s="1">
        <v>3400000</v>
      </c>
      <c r="F9">
        <v>8</v>
      </c>
      <c r="H9">
        <v>25</v>
      </c>
      <c r="J9" s="3">
        <v>0.11</v>
      </c>
      <c r="L9" s="3">
        <v>0.09</v>
      </c>
    </row>
    <row r="10" spans="1:13" ht="49.5" customHeight="1" x14ac:dyDescent="0.35">
      <c r="A10" t="s">
        <v>13</v>
      </c>
      <c r="B10" s="1">
        <v>2500000</v>
      </c>
      <c r="C10" s="1">
        <v>5000000</v>
      </c>
      <c r="F10">
        <v>9</v>
      </c>
      <c r="H10">
        <v>26</v>
      </c>
      <c r="J10" s="3">
        <v>0.12</v>
      </c>
      <c r="L10" s="3">
        <v>0.1</v>
      </c>
    </row>
    <row r="11" spans="1:13" ht="49.5" customHeight="1" x14ac:dyDescent="0.35">
      <c r="A11" t="s">
        <v>16</v>
      </c>
      <c r="B11" s="1">
        <v>6000000</v>
      </c>
      <c r="C11" s="1">
        <v>12000000</v>
      </c>
      <c r="F11">
        <v>10</v>
      </c>
      <c r="H11">
        <v>27</v>
      </c>
      <c r="J11" s="3"/>
      <c r="L11" s="3">
        <v>0.11</v>
      </c>
    </row>
    <row r="12" spans="1:13" x14ac:dyDescent="0.35">
      <c r="F12">
        <v>11</v>
      </c>
      <c r="H12">
        <v>28</v>
      </c>
      <c r="J12" s="3"/>
      <c r="L12" s="3">
        <v>0.12</v>
      </c>
    </row>
    <row r="13" spans="1:13" x14ac:dyDescent="0.35">
      <c r="C13" s="20">
        <f>INDEX(Data!$A$2:$D$11,MATCH(ChildEducationCalculator!$B$3,Data!$A$2:$A$11,0),4)</f>
        <v>0</v>
      </c>
      <c r="D13" s="20"/>
      <c r="F13">
        <v>12</v>
      </c>
      <c r="H13">
        <v>29</v>
      </c>
      <c r="J13" s="3"/>
      <c r="L13" s="3">
        <v>0.13</v>
      </c>
    </row>
    <row r="14" spans="1:13" x14ac:dyDescent="0.35">
      <c r="D14" t="s">
        <v>33</v>
      </c>
      <c r="F14">
        <v>13</v>
      </c>
      <c r="H14">
        <v>30</v>
      </c>
      <c r="J14" s="3"/>
      <c r="L14" s="3"/>
    </row>
    <row r="15" spans="1:13" ht="44.5" customHeight="1" x14ac:dyDescent="0.35">
      <c r="F15">
        <v>14</v>
      </c>
      <c r="H15">
        <v>31</v>
      </c>
      <c r="J15" s="3"/>
      <c r="L15" s="3"/>
    </row>
    <row r="16" spans="1:13" x14ac:dyDescent="0.35">
      <c r="F16">
        <v>15</v>
      </c>
      <c r="H16">
        <v>32</v>
      </c>
      <c r="J16" s="3"/>
      <c r="L16" s="3"/>
    </row>
    <row r="17" spans="6:12" x14ac:dyDescent="0.35">
      <c r="F17">
        <v>16</v>
      </c>
      <c r="H17">
        <v>33</v>
      </c>
      <c r="J17" s="3"/>
      <c r="L17" s="3"/>
    </row>
    <row r="18" spans="6:12" x14ac:dyDescent="0.35">
      <c r="F18">
        <v>17</v>
      </c>
      <c r="H18">
        <v>34</v>
      </c>
      <c r="L18" s="3"/>
    </row>
    <row r="19" spans="6:12" x14ac:dyDescent="0.35">
      <c r="H19">
        <v>35</v>
      </c>
      <c r="L19" s="3"/>
    </row>
    <row r="20" spans="6:12" x14ac:dyDescent="0.35">
      <c r="L20" s="3"/>
    </row>
  </sheetData>
  <dataValidations count="1">
    <dataValidation type="list" allowBlank="1" showInputMessage="1" showErrorMessage="1" sqref="A15" xr:uid="{3233D097-BE6B-4BB5-BF73-3A20C6A09091}">
      <formula1>$A$2:$A$11</formula1>
    </dataValidation>
  </dataValidation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ChildEducationCalculator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2024-08-08T06:19:42Z</cp:lastPrinted>
  <dcterms:created xsi:type="dcterms:W3CDTF">2015-06-05T18:17:20Z</dcterms:created>
  <dcterms:modified xsi:type="dcterms:W3CDTF">2024-10-18T12:12:31Z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2024-10-15T06:12:54Z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1636551a-8cf5-4fe9-b598-51d50533940e</vt:lpwstr>
  </property>
  <property fmtid="{D5CDD505-2E9C-101B-9397-08002B2CF9AE}" pid="8" name="MSIP_Label_3486a02c-2dfb-4efe-823f-aa2d1f0e6ab7_ContentBits">
    <vt:lpwstr>2</vt:lpwstr>
  </property>
  <property fmtid="{D5CDD505-2E9C-101B-9397-08002B2CF9AE}" pid="9" name="Classification">
    <vt:lpwstr>PUBLIC</vt:lpwstr>
  </property>
</Properties>
</file>